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5e80bd3061b0ca/Documents/"/>
    </mc:Choice>
  </mc:AlternateContent>
  <xr:revisionPtr revIDLastSave="0" documentId="8_{D26C2C1D-D7AA-4814-9698-C57D0881E48F}" xr6:coauthVersionLast="47" xr6:coauthVersionMax="47" xr10:uidLastSave="{00000000-0000-0000-0000-000000000000}"/>
  <bookViews>
    <workbookView xWindow="3000" yWindow="3000" windowWidth="17280" windowHeight="8964" activeTab="1" xr2:uid="{00000000-000D-0000-FFFF-FFFF00000000}"/>
  </bookViews>
  <sheets>
    <sheet name="QuickBooks Export Tips" sheetId="2" r:id="rId1"/>
    <sheet name="Sheet1" sheetId="1" r:id="rId2"/>
    <sheet name="Sheet2" sheetId="3" r:id="rId3"/>
  </sheets>
  <definedNames>
    <definedName name="_xlnm.Print_Titles" localSheetId="1">Sheet1!$A:$C,Sheet1!$3:$4</definedName>
    <definedName name="QB_COLUMN_59200" localSheetId="1" hidden="1">Sheet1!$D$4</definedName>
    <definedName name="QB_COLUMN_63620" localSheetId="1" hidden="1">Sheet1!#REF!</definedName>
    <definedName name="QB_COLUMN_64430" localSheetId="1" hidden="1">Sheet1!#REF!</definedName>
    <definedName name="QB_COLUMN_76210" localSheetId="1" hidden="1">Sheet1!$F$4</definedName>
    <definedName name="QB_DATA_0" localSheetId="1" hidden="1">Sheet1!$10:$10,Sheet1!$12:$12,Sheet1!#REF!,Sheet1!$13:$13,Sheet1!$14:$14,Sheet1!$132:$132,Sheet1!#REF!,Sheet1!#REF!,Sheet1!$155:$155,Sheet1!$156:$156,Sheet1!$157:$157,Sheet1!$158:$158,Sheet1!#REF!,Sheet1!$159:$159,Sheet1!$160:$160,Sheet1!$168:$168</definedName>
    <definedName name="QB_DATA_1" localSheetId="1" hidden="1">Sheet1!#REF!,Sheet1!#REF!,Sheet1!#REF!,Sheet1!$171:$171,Sheet1!$172:$172,Sheet1!#REF!,Sheet1!#REF!,Sheet1!#REF!,Sheet1!#REF!,Sheet1!#REF!,Sheet1!#REF!,Sheet1!#REF!,Sheet1!#REF!,Sheet1!$185:$185,Sheet1!$188:$188,Sheet1!$189:$189</definedName>
    <definedName name="QB_DATA_2" localSheetId="1" hidden="1">Sheet1!$190:$190,Sheet1!$191:$191,Sheet1!$196:$196,Sheet1!$197:$197,Sheet1!$198:$198,Sheet1!$199:$199,Sheet1!$200:$200,Sheet1!$201:$201,Sheet1!$202:$202,Sheet1!$203:$203,Sheet1!$204:$204,Sheet1!$205:$205,Sheet1!$206:$206,Sheet1!$207:$207,Sheet1!$208:$208,Sheet1!$209:$209</definedName>
    <definedName name="QB_DATA_3" localSheetId="1" hidden="1">Sheet1!$210:$210,Sheet1!$217:$217,Sheet1!$219:$219,Sheet1!$220:$220,Sheet1!$222:$222,Sheet1!$223:$223,Sheet1!$225:$225,Sheet1!#REF!,Sheet1!$229:$229,Sheet1!$230:$230,Sheet1!$231:$231,Sheet1!$232:$232,Sheet1!#REF!,Sheet1!#REF!,Sheet1!$241:$241,Sheet1!$242:$242</definedName>
    <definedName name="QB_DATA_4" localSheetId="1" hidden="1">Sheet1!#REF!,Sheet1!#REF!,Sheet1!$253:$253</definedName>
    <definedName name="QB_FORMUL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0" localSheetId="1" hidden="1">Sheet1!#REF!,Sheet1!#REF!,Sheet1!#REF!,Sheet1!#REF!,Sheet1!$D$242,Sheet1!$F$242,Sheet1!#REF!,Sheet1!#REF!,Sheet1!#REF!,Sheet1!#REF!,Sheet1!#REF!,Sheet1!#REF!,Sheet1!#REF!,Sheet1!#REF!,Sheet1!$D$247,Sheet1!$F$247</definedName>
    <definedName name="QB_FORMULA_11" localSheetId="1" hidden="1">Sheet1!#REF!,Sheet1!#REF!,Sheet1!$D$253,Sheet1!$F$253,Sheet1!#REF!,Sheet1!#REF!,Sheet1!$D$254,Sheet1!$F$254,Sheet1!#REF!,Sheet1!#REF!</definedName>
    <definedName name="QB_FORMULA_2" localSheetId="1" hidden="1">Sheet1!#REF!,Sheet1!#REF!,Sheet1!#REF!,Sheet1!#REF!,Sheet1!#REF!,Sheet1!#REF!,Sheet1!#REF!,Sheet1!#REF!,Sheet1!$D$160,Sheet1!$F$160,Sheet1!#REF!,Sheet1!#REF!,Sheet1!#REF!,Sheet1!#REF!,Sheet1!#REF!,Sheet1!#REF!</definedName>
    <definedName name="QB_FORMULA_3" localSheetId="1" hidden="1">Sheet1!#REF!,Sheet1!#REF!,Sheet1!#REF!,Sheet1!#REF!,Sheet1!#REF!,Sheet1!#REF!,Sheet1!$D$171,Sheet1!$F$171,Sheet1!#REF!,Sheet1!#REF!,Sheet1!#REF!,Sheet1!#REF!,Sheet1!#REF!,Sheet1!#REF!,Sheet1!#REF!,Sheet1!#REF!</definedName>
    <definedName name="QB_FORMULA_4" localSheetId="1" hidden="1">Sheet1!#REF!,Sheet1!#REF!,Sheet1!#REF!,Sheet1!#REF!,Sheet1!#REF!,Sheet1!#REF!,Sheet1!#REF!,Sheet1!#REF!,Sheet1!#REF!,Sheet1!#REF!,Sheet1!#REF!,Sheet1!#REF!,Sheet1!$D$106,Sheet1!$F$106,Sheet1!#REF!,Sheet1!#REF!</definedName>
    <definedName name="QB_FORMULA_5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6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7" localSheetId="1" hidden="1">Sheet1!#REF!,Sheet1!#REF!,Sheet1!#REF!,Sheet1!#REF!,Sheet1!#REF!,Sheet1!#REF!,Sheet1!#REF!,Sheet1!#REF!,Sheet1!#REF!,Sheet1!#REF!,Sheet1!#REF!,Sheet1!#REF!,Sheet1!$D$219,Sheet1!$F$219,Sheet1!#REF!,Sheet1!#REF!</definedName>
    <definedName name="QB_FORMULA_8" localSheetId="1" hidden="1">Sheet1!#REF!,Sheet1!#REF!,Sheet1!#REF!,Sheet1!#REF!,Sheet1!#REF!,Sheet1!#REF!,Sheet1!$D$223,Sheet1!$F$223,Sheet1!#REF!,Sheet1!#REF!,Sheet1!#REF!,Sheet1!#REF!,Sheet1!#REF!,Sheet1!#REF!,Sheet1!#REF!,Sheet1!#REF!</definedName>
    <definedName name="QB_FORMULA_9" localSheetId="1" hidden="1">Sheet1!#REF!,Sheet1!#REF!,Sheet1!#REF!,Sheet1!#REF!,Sheet1!#REF!,Sheet1!#REF!,Sheet1!#REF!,Sheet1!#REF!,Sheet1!#REF!,Sheet1!#REF!,Sheet1!#REF!,Sheet1!#REF!,Sheet1!$D$241,Sheet1!$F$241,Sheet1!#REF!,Sheet1!#REF!</definedName>
    <definedName name="QB_ROW_101030" localSheetId="1" hidden="1">Sheet1!$B$170</definedName>
    <definedName name="QB_ROW_101240" localSheetId="1" hidden="1">Sheet1!#REF!</definedName>
    <definedName name="QB_ROW_101330" localSheetId="1" hidden="1">Sheet1!$B$101</definedName>
    <definedName name="QB_ROW_102240" localSheetId="1" hidden="1">Sheet1!$C$169</definedName>
    <definedName name="QB_ROW_103240" localSheetId="1" hidden="1">Sheet1!#REF!</definedName>
    <definedName name="QB_ROW_104240" localSheetId="1" hidden="1">Sheet1!$C$170</definedName>
    <definedName name="QB_ROW_105240" localSheetId="1" hidden="1">Sheet1!#REF!</definedName>
    <definedName name="QB_ROW_106240" localSheetId="1" hidden="1">Sheet1!#REF!</definedName>
    <definedName name="QB_ROW_107230" localSheetId="1" hidden="1">Sheet1!#REF!</definedName>
    <definedName name="QB_ROW_109240" localSheetId="1" hidden="1">Sheet1!$C$155</definedName>
    <definedName name="QB_ROW_110240" localSheetId="1" hidden="1">Sheet1!$C$157</definedName>
    <definedName name="QB_ROW_111240" localSheetId="1" hidden="1">Sheet1!$C$202</definedName>
    <definedName name="QB_ROW_117240" localSheetId="1" hidden="1">Sheet1!$C$187</definedName>
    <definedName name="QB_ROW_118230" localSheetId="1" hidden="1">Sheet1!#REF!</definedName>
    <definedName name="QB_ROW_18301" localSheetId="1" hidden="1">Sheet1!#REF!</definedName>
    <definedName name="QB_ROW_19011" localSheetId="1" hidden="1">Sheet1!#REF!</definedName>
    <definedName name="QB_ROW_19311" localSheetId="1" hidden="1">Sheet1!#REF!</definedName>
    <definedName name="QB_ROW_20021" localSheetId="1" hidden="1">Sheet1!$A$6</definedName>
    <definedName name="QB_ROW_20321" localSheetId="1" hidden="1">Sheet1!#REF!</definedName>
    <definedName name="QB_ROW_21021" localSheetId="1" hidden="1">Sheet1!$A$151</definedName>
    <definedName name="QB_ROW_21321" localSheetId="1" hidden="1">Sheet1!$A$247</definedName>
    <definedName name="QB_ROW_22011" localSheetId="1" hidden="1">Sheet1!#REF!</definedName>
    <definedName name="QB_ROW_22311" localSheetId="1" hidden="1">Sheet1!#REF!</definedName>
    <definedName name="QB_ROW_24021" localSheetId="1" hidden="1">Sheet1!#REF!</definedName>
    <definedName name="QB_ROW_24030" localSheetId="1" hidden="1">Sheet1!$B$154</definedName>
    <definedName name="QB_ROW_24240" localSheetId="1" hidden="1">Sheet1!$C$159</definedName>
    <definedName name="QB_ROW_24321" localSheetId="1" hidden="1">Sheet1!$A$254</definedName>
    <definedName name="QB_ROW_24330" localSheetId="1" hidden="1">Sheet1!$B$169</definedName>
    <definedName name="QB_ROW_28030" localSheetId="1" hidden="1">Sheet1!#REF!</definedName>
    <definedName name="QB_ROW_28240" localSheetId="1" hidden="1">Sheet1!#REF!</definedName>
    <definedName name="QB_ROW_28330" localSheetId="1" hidden="1">Sheet1!$B$186</definedName>
    <definedName name="QB_ROW_29240" localSheetId="1" hidden="1">Sheet1!$C$101</definedName>
    <definedName name="QB_ROW_30240" localSheetId="1" hidden="1">Sheet1!#REF!</definedName>
    <definedName name="QB_ROW_31240" localSheetId="1" hidden="1">Sheet1!$C$102</definedName>
    <definedName name="QB_ROW_32240" localSheetId="1" hidden="1">Sheet1!$C$103</definedName>
    <definedName name="QB_ROW_33240" localSheetId="1" hidden="1">Sheet1!$C$104</definedName>
    <definedName name="QB_ROW_34030" localSheetId="1" hidden="1">Sheet1!$B$187</definedName>
    <definedName name="QB_ROW_34240" localSheetId="1" hidden="1">Sheet1!$C$217</definedName>
    <definedName name="QB_ROW_34330" localSheetId="1" hidden="1">Sheet1!#REF!</definedName>
    <definedName name="QB_ROW_35240" localSheetId="1" hidden="1">Sheet1!$C$186</definedName>
    <definedName name="QB_ROW_36240" localSheetId="1" hidden="1">Sheet1!$C$188</definedName>
    <definedName name="QB_ROW_37240" localSheetId="1" hidden="1">Sheet1!$C$189</definedName>
    <definedName name="QB_ROW_38240" localSheetId="1" hidden="1">Sheet1!$C$190</definedName>
    <definedName name="QB_ROW_39240" localSheetId="1" hidden="1">Sheet1!$C$191</definedName>
    <definedName name="QB_ROW_40030" localSheetId="1" hidden="1">Sheet1!$B$221</definedName>
    <definedName name="QB_ROW_40240" localSheetId="1" hidden="1">Sheet1!$C$222</definedName>
    <definedName name="QB_ROW_40330" localSheetId="1" hidden="1">Sheet1!#REF!</definedName>
    <definedName name="QB_ROW_41240" localSheetId="1" hidden="1">Sheet1!#REF!</definedName>
    <definedName name="QB_ROW_42240" localSheetId="1" hidden="1">Sheet1!$C$221</definedName>
    <definedName name="QB_ROW_43030" localSheetId="1" hidden="1">Sheet1!$B$228</definedName>
    <definedName name="QB_ROW_43240" localSheetId="1" hidden="1">Sheet1!#REF!</definedName>
    <definedName name="QB_ROW_43330" localSheetId="1" hidden="1">Sheet1!$B$243</definedName>
    <definedName name="QB_ROW_44240" localSheetId="1" hidden="1">Sheet1!#REF!</definedName>
    <definedName name="QB_ROW_45240" localSheetId="1" hidden="1">Sheet1!$C$229</definedName>
    <definedName name="QB_ROW_46230" localSheetId="1" hidden="1">Sheet1!$B$253</definedName>
    <definedName name="QB_ROW_50230" localSheetId="1" hidden="1">Sheet1!#REF!</definedName>
    <definedName name="QB_ROW_60240" localSheetId="1" hidden="1">Sheet1!$C$151</definedName>
    <definedName name="QB_ROW_61240" localSheetId="1" hidden="1">Sheet1!$C$154</definedName>
    <definedName name="QB_ROW_62240" localSheetId="1" hidden="1">Sheet1!$C$156</definedName>
    <definedName name="QB_ROW_63240" localSheetId="1" hidden="1">Sheet1!$C$158</definedName>
    <definedName name="QB_ROW_64240" localSheetId="1" hidden="1">Sheet1!#REF!</definedName>
    <definedName name="QB_ROW_65240" localSheetId="1" hidden="1">Sheet1!#REF!</definedName>
    <definedName name="QB_ROW_66240" localSheetId="1" hidden="1">Sheet1!#REF!</definedName>
    <definedName name="QB_ROW_67240" localSheetId="1" hidden="1">Sheet1!$C$196</definedName>
    <definedName name="QB_ROW_68240" localSheetId="1" hidden="1">Sheet1!$C$197</definedName>
    <definedName name="QB_ROW_69240" localSheetId="1" hidden="1">Sheet1!$C$198</definedName>
    <definedName name="QB_ROW_70240" localSheetId="1" hidden="1">Sheet1!$C$199</definedName>
    <definedName name="QB_ROW_71240" localSheetId="1" hidden="1">Sheet1!$C$200</definedName>
    <definedName name="QB_ROW_72240" localSheetId="1" hidden="1">Sheet1!$C$201</definedName>
    <definedName name="QB_ROW_73240" localSheetId="1" hidden="1">Sheet1!$C$203</definedName>
    <definedName name="QB_ROW_74240" localSheetId="1" hidden="1">Sheet1!$C$204</definedName>
    <definedName name="QB_ROW_75240" localSheetId="1" hidden="1">Sheet1!$C$205</definedName>
    <definedName name="QB_ROW_76240" localSheetId="1" hidden="1">Sheet1!$C$206</definedName>
    <definedName name="QB_ROW_77240" localSheetId="1" hidden="1">Sheet1!$C$207</definedName>
    <definedName name="QB_ROW_78240" localSheetId="1" hidden="1">Sheet1!$C$208</definedName>
    <definedName name="QB_ROW_79240" localSheetId="1" hidden="1">Sheet1!$C$209</definedName>
    <definedName name="QB_ROW_80240" localSheetId="1" hidden="1">Sheet1!$C$210</definedName>
    <definedName name="QB_ROW_82240" localSheetId="1" hidden="1">Sheet1!$C$230</definedName>
    <definedName name="QB_ROW_83240" localSheetId="1" hidden="1">Sheet1!$C$231</definedName>
    <definedName name="QB_ROW_84240" localSheetId="1" hidden="1">Sheet1!$C$232</definedName>
    <definedName name="QB_ROW_85240" localSheetId="1" hidden="1">Sheet1!#REF!</definedName>
    <definedName name="QB_ROW_88030" localSheetId="1" hidden="1">Sheet1!$B$9</definedName>
    <definedName name="QB_ROW_88240" localSheetId="1" hidden="1">Sheet1!$C$150</definedName>
    <definedName name="QB_ROW_88330" localSheetId="1" hidden="1">Sheet1!#REF!</definedName>
    <definedName name="QB_ROW_89240" localSheetId="1" hidden="1">Sheet1!$C$10</definedName>
    <definedName name="QB_ROW_90240" localSheetId="1" hidden="1">Sheet1!$C$12</definedName>
    <definedName name="QB_ROW_91240" localSheetId="1" hidden="1">Sheet1!#REF!</definedName>
    <definedName name="QB_ROW_92240" localSheetId="1" hidden="1">Sheet1!#REF!</definedName>
    <definedName name="QB_ROW_93240" localSheetId="1" hidden="1">Sheet1!#REF!</definedName>
    <definedName name="QB_ROW_94240" localSheetId="1" hidden="1">Sheet1!$C$13</definedName>
    <definedName name="QB_ROW_96340" localSheetId="1" hidden="1">Sheet1!$C$149</definedName>
    <definedName name="QB_ROW_99240" localSheetId="1" hidden="1">Sheet1!$C$228</definedName>
    <definedName name="QBCANSUPPORTUPDATE" localSheetId="1">TRUE</definedName>
    <definedName name="QBCOMPANYFILENAME" localSheetId="1">"C:\Users\Public\Documents\Intuit\QuickBooks\Company Files\ALABAMAOR DISTRICT, PILOT INTERNATIONAL.qbw"</definedName>
    <definedName name="QBENDDATE" localSheetId="1">20180116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"bcabf1103f09429781751c0837960b82"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5</definedName>
    <definedName name="QBSTARTDATE" localSheetId="1">20170701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6" i="1" l="1"/>
  <c r="D276" i="1"/>
  <c r="H241" i="1"/>
  <c r="H31" i="1"/>
  <c r="F45" i="3" l="1"/>
  <c r="H45" i="3"/>
  <c r="H47" i="3" s="1"/>
  <c r="H217" i="1" l="1"/>
  <c r="H243" i="1" s="1"/>
  <c r="H253" i="1" s="1"/>
  <c r="H81" i="1"/>
  <c r="H59" i="1"/>
  <c r="H21" i="1"/>
  <c r="F14" i="1"/>
  <c r="F51" i="1"/>
  <c r="F61" i="1" s="1"/>
  <c r="F248" i="1" s="1"/>
  <c r="H306" i="1"/>
  <c r="H307" i="1" s="1"/>
  <c r="H51" i="1"/>
  <c r="H40" i="1"/>
  <c r="H14" i="1"/>
  <c r="F241" i="1"/>
  <c r="F217" i="1"/>
  <c r="F243" i="1" s="1"/>
  <c r="F253" i="1" s="1"/>
  <c r="F184" i="1"/>
  <c r="F171" i="1"/>
  <c r="F186" i="1" s="1"/>
  <c r="F249" i="1" s="1"/>
  <c r="H171" i="1"/>
  <c r="H186" i="1"/>
  <c r="H249" i="1" s="1"/>
  <c r="H149" i="1"/>
  <c r="F149" i="1"/>
  <c r="F127" i="1"/>
  <c r="F116" i="1"/>
  <c r="H116" i="1"/>
  <c r="F105" i="1"/>
  <c r="H98" i="1"/>
  <c r="F98" i="1"/>
  <c r="F92" i="1"/>
  <c r="F81" i="1"/>
  <c r="H71" i="1"/>
  <c r="F71" i="1"/>
  <c r="F250" i="1" l="1"/>
  <c r="F151" i="1"/>
  <c r="F252" i="1" s="1"/>
  <c r="F254" i="1" s="1"/>
  <c r="H248" i="1"/>
  <c r="H250" i="1" s="1"/>
  <c r="H151" i="1"/>
  <c r="H252" i="1" s="1"/>
  <c r="H254" i="1" s="1"/>
  <c r="H257" i="1" l="1"/>
</calcChain>
</file>

<file path=xl/sharedStrings.xml><?xml version="1.0" encoding="utf-8"?>
<sst xmlns="http://schemas.openxmlformats.org/spreadsheetml/2006/main" count="343" uniqueCount="276">
  <si>
    <t>404 Transportation</t>
  </si>
  <si>
    <t>INCOME</t>
  </si>
  <si>
    <t>200</t>
  </si>
  <si>
    <t>400</t>
  </si>
  <si>
    <t>500</t>
  </si>
  <si>
    <t>ANCHOR CONVENTION</t>
  </si>
  <si>
    <t>600</t>
  </si>
  <si>
    <t>INTERNATIONAL CONVENTION</t>
  </si>
  <si>
    <t>700</t>
  </si>
  <si>
    <t>District Project</t>
  </si>
  <si>
    <t>101a Membership Dues</t>
  </si>
  <si>
    <t>105</t>
  </si>
  <si>
    <t>106</t>
  </si>
  <si>
    <t>Reimbursements</t>
  </si>
  <si>
    <t>106c Reimbursements</t>
  </si>
  <si>
    <t>101 Income</t>
  </si>
  <si>
    <t>100</t>
  </si>
  <si>
    <t>Cash Receipts</t>
  </si>
  <si>
    <t>109</t>
  </si>
  <si>
    <t>Pilot International Founders Fund</t>
  </si>
  <si>
    <t>109a M &amp; M</t>
  </si>
  <si>
    <t>109b Ink Jet Cartridges</t>
  </si>
  <si>
    <t>109c Pacesetter</t>
  </si>
  <si>
    <t>109e Founders Fund</t>
  </si>
  <si>
    <t>109f Donations</t>
  </si>
  <si>
    <t>109h PIFF Fundraisers</t>
  </si>
  <si>
    <t>109i Pilot Int'l (PIFF) Other</t>
  </si>
  <si>
    <t>111</t>
  </si>
  <si>
    <t>118</t>
  </si>
  <si>
    <t>Website Fee</t>
  </si>
  <si>
    <t>120</t>
  </si>
  <si>
    <t>Interest</t>
  </si>
  <si>
    <t>120-01 Checking Account</t>
  </si>
  <si>
    <t>120-02 Savings</t>
  </si>
  <si>
    <t>District Directory</t>
  </si>
  <si>
    <t>124</t>
  </si>
  <si>
    <t>TBI Camp</t>
  </si>
  <si>
    <t>124a Club Donations</t>
  </si>
  <si>
    <t>124b Donations</t>
  </si>
  <si>
    <t>124f TBI Crazy Auction</t>
  </si>
  <si>
    <t>124k TBI Honorariums</t>
  </si>
  <si>
    <t>124g TBI Sponsorships</t>
  </si>
  <si>
    <t>124h TBI Registrations</t>
  </si>
  <si>
    <t>TOTAL OPERATING INCOME</t>
  </si>
  <si>
    <t>125</t>
  </si>
  <si>
    <t>125a Crazy Auction</t>
  </si>
  <si>
    <t>125d Donations</t>
  </si>
  <si>
    <t>125e Quilt Raffle</t>
  </si>
  <si>
    <t>125f Fall Council</t>
  </si>
  <si>
    <t>DISBURSEMENTS</t>
  </si>
  <si>
    <t>DAC PLANNING MEETING</t>
  </si>
  <si>
    <t>201 Rooms</t>
  </si>
  <si>
    <t>202  Meals</t>
  </si>
  <si>
    <t>203 Transportation</t>
  </si>
  <si>
    <t>204  Host Club Transportataion</t>
  </si>
  <si>
    <t>205 Other</t>
  </si>
  <si>
    <t>300</t>
  </si>
  <si>
    <t>FALL COUNCIL</t>
  </si>
  <si>
    <t>301 Registration DAC</t>
  </si>
  <si>
    <t>302 Rooms</t>
  </si>
  <si>
    <t>303 Meals</t>
  </si>
  <si>
    <t>304 Transportation</t>
  </si>
  <si>
    <t>305 Chair Registration</t>
  </si>
  <si>
    <t>306 Vice-Chair Registration</t>
  </si>
  <si>
    <t>307 Transportation -Host Club</t>
  </si>
  <si>
    <t>DISTRICT CONVENTION</t>
  </si>
  <si>
    <t>401 Registration DAC</t>
  </si>
  <si>
    <t>402 Room</t>
  </si>
  <si>
    <t>403 Meals</t>
  </si>
  <si>
    <t>405 Chair Registration</t>
  </si>
  <si>
    <t>406 Vice-Chair Registration</t>
  </si>
  <si>
    <t>407 ECR Expense</t>
  </si>
  <si>
    <t>408 Transportation -Host Club</t>
  </si>
  <si>
    <t>601 Transportation-Planning Meeting</t>
  </si>
  <si>
    <t>603 DAC Registration</t>
  </si>
  <si>
    <t>604 DAC - Rooms</t>
  </si>
  <si>
    <t>PROJECT EXPENSES</t>
  </si>
  <si>
    <t>701 Pearl Sparks Scholarship</t>
  </si>
  <si>
    <t>702 District Project</t>
  </si>
  <si>
    <t>703 Care Expense</t>
  </si>
  <si>
    <t>704 Care Alabama</t>
  </si>
  <si>
    <t>706 Goals for Grants</t>
  </si>
  <si>
    <t>708 District Project-Ticket Printing</t>
  </si>
  <si>
    <t>707 PIFF Project Expense</t>
  </si>
  <si>
    <t>800</t>
  </si>
  <si>
    <t>COMMITTEE EXPENSE</t>
  </si>
  <si>
    <t>802 Projects Division</t>
  </si>
  <si>
    <t>803 Club Operations Division</t>
  </si>
  <si>
    <t>804 Fund Raising Division</t>
  </si>
  <si>
    <t>805 Anchor Division</t>
  </si>
  <si>
    <t>806 Nominating Committee</t>
  </si>
  <si>
    <t>801 Membership Division</t>
  </si>
  <si>
    <t>807 Leadership Division</t>
  </si>
  <si>
    <t>808 Other</t>
  </si>
  <si>
    <t xml:space="preserve">900 </t>
  </si>
  <si>
    <t>OTHER EXPENSES</t>
  </si>
  <si>
    <t>901 Audit</t>
  </si>
  <si>
    <t>902 Bank Charges</t>
  </si>
  <si>
    <t>903 Chaplain</t>
  </si>
  <si>
    <t>904 DAC Supplies</t>
  </si>
  <si>
    <t>905 General Duplicating</t>
  </si>
  <si>
    <t>906 General Postage</t>
  </si>
  <si>
    <t>908 Prior Year's Expenses Paid</t>
  </si>
  <si>
    <t>909 Petty Cash</t>
  </si>
  <si>
    <t>910 Governor's Bulletin</t>
  </si>
  <si>
    <t>920 Past Governor's Pin</t>
  </si>
  <si>
    <t>921 Past Governor's Honorarium</t>
  </si>
  <si>
    <t>930 DAC Bond</t>
  </si>
  <si>
    <t>931 District Directory</t>
  </si>
  <si>
    <t>933 Website</t>
  </si>
  <si>
    <t>940 Miscellaneous</t>
  </si>
  <si>
    <t>TOTAL OPERATING EXPENSES</t>
  </si>
  <si>
    <t>925 ECR Honorarium</t>
  </si>
  <si>
    <t>OTHER INCOME/DISBURSEMENTS</t>
  </si>
  <si>
    <t>OTHER INCOME</t>
  </si>
  <si>
    <t>360</t>
  </si>
  <si>
    <t>360a Full Registration</t>
  </si>
  <si>
    <t>360b Partial Registration</t>
  </si>
  <si>
    <t>360c Banquet Only</t>
  </si>
  <si>
    <t>360d Petty Cash</t>
  </si>
  <si>
    <t>360e Market Place Tables</t>
  </si>
  <si>
    <t>360f Lunch Only</t>
  </si>
  <si>
    <t>360g DAC Registration</t>
  </si>
  <si>
    <t>360h FC Chair Registration</t>
  </si>
  <si>
    <t>360i  FC Vice-Chair Registration</t>
  </si>
  <si>
    <t>360j ECR Registration</t>
  </si>
  <si>
    <t>360k Cell Phone Fee</t>
  </si>
  <si>
    <t>360l Other</t>
  </si>
  <si>
    <t>410</t>
  </si>
  <si>
    <t>DISTRICT CONVENTION INCOME</t>
  </si>
  <si>
    <t>FALL COUNCIL INCOME</t>
  </si>
  <si>
    <t>410a Full Registration</t>
  </si>
  <si>
    <t>410b Luncheon Tickets</t>
  </si>
  <si>
    <t>410c Banquet Tickets</t>
  </si>
  <si>
    <t>410d DAC Registration</t>
  </si>
  <si>
    <t>410e ECR Registration</t>
  </si>
  <si>
    <t>410f Chair Registration</t>
  </si>
  <si>
    <t>410g Vice Chair Registration</t>
  </si>
  <si>
    <t>410h DC Overage</t>
  </si>
  <si>
    <t>410k Designated Funds</t>
  </si>
  <si>
    <t>410l Miscellaneous</t>
  </si>
  <si>
    <t>TOTAL OTHER INCOME</t>
  </si>
  <si>
    <t>OTHER DISBURSEMENTS</t>
  </si>
  <si>
    <t>FALL COUNCIL EXPENSES</t>
  </si>
  <si>
    <t>329 Lunch and Breaks</t>
  </si>
  <si>
    <t>330 Banquet</t>
  </si>
  <si>
    <t>331 Breakfast</t>
  </si>
  <si>
    <t>332 Meeting Room Rental</t>
  </si>
  <si>
    <t>333 Equipment Rentals</t>
  </si>
  <si>
    <t>334 Hospitality</t>
  </si>
  <si>
    <t>335 Chaplain</t>
  </si>
  <si>
    <t>336 Decorations-Banquet</t>
  </si>
  <si>
    <t>337 Decorations - Head Table</t>
  </si>
  <si>
    <t>338 Duplicating</t>
  </si>
  <si>
    <t>339 Entertainment</t>
  </si>
  <si>
    <t>340 Postage</t>
  </si>
  <si>
    <t>341 Printed Programs</t>
  </si>
  <si>
    <t>342 Registration Supplies</t>
  </si>
  <si>
    <t>343 Awards &amp; Recognition</t>
  </si>
  <si>
    <t>344 Speakers</t>
  </si>
  <si>
    <t>345 District Project</t>
  </si>
  <si>
    <t>346 Friday Night Event</t>
  </si>
  <si>
    <t>347 Miscellaneous</t>
  </si>
  <si>
    <t>348 Market Tables</t>
  </si>
  <si>
    <t>349 Workshop Expense</t>
  </si>
  <si>
    <t>350 Refunds</t>
  </si>
  <si>
    <t>351 Silent Auction</t>
  </si>
  <si>
    <t>358 Petty Cash</t>
  </si>
  <si>
    <t>359 Other</t>
  </si>
  <si>
    <t>002</t>
  </si>
  <si>
    <t>421 Luncheon</t>
  </si>
  <si>
    <t>422 Banquet</t>
  </si>
  <si>
    <t>423 Room Rentals</t>
  </si>
  <si>
    <t>431 Equipment Rentals</t>
  </si>
  <si>
    <t>432 Installation Reception</t>
  </si>
  <si>
    <t>433 Programs</t>
  </si>
  <si>
    <t>434 Duplicating</t>
  </si>
  <si>
    <t>435 Banquet Decorations</t>
  </si>
  <si>
    <t>426 Luncheon Decorations</t>
  </si>
  <si>
    <t>437 Head Table Flowers</t>
  </si>
  <si>
    <t>438 Installation Ceremony</t>
  </si>
  <si>
    <t>439 Memorial Service</t>
  </si>
  <si>
    <t>440 Entertainment</t>
  </si>
  <si>
    <t>441 Registration Supplies</t>
  </si>
  <si>
    <t>442 Postage</t>
  </si>
  <si>
    <t>443 Workshops</t>
  </si>
  <si>
    <t>444 Speakers/Entertainment</t>
  </si>
  <si>
    <t>445 Awards, Ribbons, Certificates</t>
  </si>
  <si>
    <t>446 Miscellaneous</t>
  </si>
  <si>
    <t>450 Refunds</t>
  </si>
  <si>
    <t>TOTAL OTHER DISBURSEMENTS</t>
  </si>
  <si>
    <t>OPERATING INCOME</t>
  </si>
  <si>
    <t xml:space="preserve"> TOTAL FALL COUNCIL EXPENSES</t>
  </si>
  <si>
    <t>NET PROFIT/LOSS</t>
  </si>
  <si>
    <t>Budget</t>
  </si>
  <si>
    <t>REGIONS BANKING ACCOUNTS SUMMARIES</t>
  </si>
  <si>
    <t xml:space="preserve"> </t>
  </si>
  <si>
    <t>Regions Checking Account</t>
  </si>
  <si>
    <t>Pearl Sparks Scholarship Fund</t>
  </si>
  <si>
    <t>Camp ASCCA</t>
  </si>
  <si>
    <t>Fall Council Reserve</t>
  </si>
  <si>
    <t>District Convention Reserve</t>
  </si>
  <si>
    <t>PIFF</t>
  </si>
  <si>
    <t>Designated Future Fall Council Fund</t>
  </si>
  <si>
    <t>Designated Future District Convention Fund</t>
  </si>
  <si>
    <t>Undesignated Fund</t>
  </si>
  <si>
    <t>TOTAL REGIONS CHECKING</t>
  </si>
  <si>
    <t>TOTAL REGIONS MONEY MARKET</t>
  </si>
  <si>
    <t>TOTAL FUNDS</t>
  </si>
  <si>
    <t>Actual YTD</t>
  </si>
  <si>
    <t>OPERATING DISBURSEMENTS</t>
  </si>
  <si>
    <t>101</t>
  </si>
  <si>
    <t>TOTAL CLUB DUES</t>
  </si>
  <si>
    <t>TOTAL REIMBURSEMENTS</t>
  </si>
  <si>
    <t>TOTAL INTEREST</t>
  </si>
  <si>
    <t>TOTAL TBI CAMP</t>
  </si>
  <si>
    <t>TOTAL DISTRICT PROJECT</t>
  </si>
  <si>
    <t>TOTAL PIFF</t>
  </si>
  <si>
    <t>TOTAL DAC PLANNING</t>
  </si>
  <si>
    <t>TOTAL FALL COUNCIL EXPENSES</t>
  </si>
  <si>
    <t xml:space="preserve"> TOTAL DISTRICT CONVENTION</t>
  </si>
  <si>
    <t>TOTAL INTERNATIONAL CONVENTION</t>
  </si>
  <si>
    <t>TOTAL ANCHOR CONVENTION</t>
  </si>
  <si>
    <t>TOTAL PROJECT EXPENSE</t>
  </si>
  <si>
    <t>TOTAL COMMITTEE EXPENSES</t>
  </si>
  <si>
    <t>900</t>
  </si>
  <si>
    <t>TOTAL OTHER EXPENSES</t>
  </si>
  <si>
    <t>TOTAL FALL COUNCIL INCOME</t>
  </si>
  <si>
    <t>TOTAL DISTRICT CONVENTION INCOME</t>
  </si>
  <si>
    <t>20-21 Budget</t>
  </si>
  <si>
    <t>20-21 Actual</t>
  </si>
  <si>
    <t>101b Pearl Sparks Scholarship</t>
  </si>
  <si>
    <t>101c Pearl Sparks (from designated funds)</t>
  </si>
  <si>
    <t>125i General District Project</t>
  </si>
  <si>
    <t>CARE Donations</t>
  </si>
  <si>
    <t>924 DAC Pins</t>
  </si>
  <si>
    <t>911 Computer Software and Hardware</t>
  </si>
  <si>
    <t>501 Rooms-Incoming DAC(Atlantic City)</t>
  </si>
  <si>
    <t>503 DAC Registration (Atlanta)</t>
  </si>
  <si>
    <t>504 DAC Transportation (Atlanta)</t>
  </si>
  <si>
    <t>606a DAC Convention Travel</t>
  </si>
  <si>
    <t>Profit</t>
  </si>
  <si>
    <t>354 Fall Council Overage</t>
  </si>
  <si>
    <t>124i TBI Camp Shirt</t>
  </si>
  <si>
    <t>126</t>
  </si>
  <si>
    <t>Amazon Smiles</t>
  </si>
  <si>
    <t>7-1-2020 - 6-30-2021</t>
  </si>
  <si>
    <t>SUMMARY 6/30/2021</t>
  </si>
  <si>
    <t>6-30-2021</t>
  </si>
  <si>
    <t>Regions Bank after transfers 6-30-2021</t>
  </si>
  <si>
    <t>From Regions Checking to MM:</t>
  </si>
  <si>
    <t xml:space="preserve">     To MM TBI</t>
  </si>
  <si>
    <t xml:space="preserve">     To MM District Service Project</t>
  </si>
  <si>
    <t xml:space="preserve">     To MM PIFF</t>
  </si>
  <si>
    <t>710 TBI Camp Expense</t>
  </si>
  <si>
    <t>Regions Money Market Account 6-20-2021</t>
  </si>
  <si>
    <t>Beginning Balance 7/01/2020</t>
  </si>
  <si>
    <t xml:space="preserve">     Deposits</t>
  </si>
  <si>
    <t xml:space="preserve">     Checks</t>
  </si>
  <si>
    <t xml:space="preserve">     Balance WO Transfers</t>
  </si>
  <si>
    <t xml:space="preserve">     Transfer from MM to District Project</t>
  </si>
  <si>
    <t xml:space="preserve">     Transfer from MM to Pearl Sparks</t>
  </si>
  <si>
    <t xml:space="preserve">     Transfer from Checking to MM</t>
  </si>
  <si>
    <t>Listed below</t>
  </si>
  <si>
    <t>NOTE 1</t>
  </si>
  <si>
    <t>NOTE 2</t>
  </si>
  <si>
    <t xml:space="preserve">   Fall Council Overage-Designated for Dis</t>
  </si>
  <si>
    <t>trict Project</t>
  </si>
  <si>
    <t>NOTE 3</t>
  </si>
  <si>
    <t xml:space="preserve">        Of that we refunded Lisa Patterson 70.99 for</t>
  </si>
  <si>
    <t>decorating the AL cubbie at PI Headquarters. PI requested a donation for</t>
  </si>
  <si>
    <t>the Beat the Odds Raffle and the service project for a total of $150 leaving a balance of $904.01.</t>
  </si>
  <si>
    <r>
      <rPr>
        <b/>
        <sz val="11"/>
        <color rgb="FFFF0000"/>
        <rFont val="Arial"/>
        <family val="2"/>
      </rPr>
      <t>NOTE 1</t>
    </r>
    <r>
      <rPr>
        <b/>
        <sz val="11"/>
        <rFont val="Arial"/>
        <family val="2"/>
      </rPr>
      <t xml:space="preserve">:  We received a $1,125 refund from PI for last year's registration </t>
    </r>
  </si>
  <si>
    <r>
      <rPr>
        <b/>
        <sz val="11"/>
        <color rgb="FFFF0000"/>
        <rFont val="Arial"/>
        <family val="2"/>
      </rPr>
      <t>NOTE 2</t>
    </r>
    <r>
      <rPr>
        <b/>
        <sz val="11"/>
        <color rgb="FF323232"/>
        <rFont val="Arial"/>
        <family val="2"/>
      </rPr>
      <t>:  This was a refund for the shipping cost of returning DAC pins.</t>
    </r>
  </si>
  <si>
    <r>
      <rPr>
        <b/>
        <sz val="11"/>
        <color rgb="FFFF0000"/>
        <rFont val="Arial"/>
        <family val="2"/>
      </rPr>
      <t>NOTE 3</t>
    </r>
    <r>
      <rPr>
        <b/>
        <sz val="11"/>
        <color rgb="FF323232"/>
        <rFont val="Arial"/>
        <family val="2"/>
      </rPr>
      <t>:  This amount was the overage from Fall Council.  It was moved to the District Project per vote of the DAC.</t>
    </r>
  </si>
  <si>
    <t>106b Reimbursements by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</si>
</sst>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;\-#,##0.0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1"/>
      <color rgb="FF323232"/>
      <name val="Arial"/>
      <family val="2"/>
    </font>
    <font>
      <b/>
      <sz val="11"/>
      <color rgb="FF32323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1"/>
      <color rgb="FF323232"/>
      <name val="Arial"/>
      <family val="2"/>
    </font>
    <font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2" applyFont="1" applyBorder="1"/>
    <xf numFmtId="0" fontId="5" fillId="0" borderId="0" xfId="2" applyFont="1" applyFill="1" applyBorder="1"/>
    <xf numFmtId="0" fontId="6" fillId="0" borderId="0" xfId="2" applyFont="1" applyBorder="1"/>
    <xf numFmtId="44" fontId="0" fillId="0" borderId="0" xfId="1" applyFont="1"/>
    <xf numFmtId="44" fontId="3" fillId="0" borderId="0" xfId="1" applyFont="1"/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4" fontId="7" fillId="0" borderId="0" xfId="1" applyFont="1"/>
    <xf numFmtId="49" fontId="7" fillId="0" borderId="0" xfId="0" applyNumberFormat="1" applyFont="1"/>
    <xf numFmtId="44" fontId="7" fillId="0" borderId="1" xfId="1" applyFont="1" applyBorder="1"/>
    <xf numFmtId="44" fontId="7" fillId="0" borderId="2" xfId="1" applyFont="1" applyBorder="1"/>
    <xf numFmtId="164" fontId="7" fillId="0" borderId="0" xfId="0" applyNumberFormat="1" applyFont="1"/>
    <xf numFmtId="164" fontId="7" fillId="0" borderId="0" xfId="0" applyNumberFormat="1" applyFont="1" applyBorder="1"/>
    <xf numFmtId="44" fontId="7" fillId="0" borderId="0" xfId="1" applyFont="1" applyBorder="1"/>
    <xf numFmtId="0" fontId="1" fillId="0" borderId="0" xfId="0" applyFont="1"/>
    <xf numFmtId="164" fontId="8" fillId="0" borderId="0" xfId="0" applyNumberFormat="1" applyFont="1" applyBorder="1"/>
    <xf numFmtId="0" fontId="1" fillId="0" borderId="0" xfId="0" applyNumberFormat="1" applyFont="1"/>
    <xf numFmtId="49" fontId="8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0" fillId="0" borderId="0" xfId="0" applyNumberFormat="1" applyFont="1"/>
    <xf numFmtId="14" fontId="8" fillId="0" borderId="0" xfId="0" applyNumberFormat="1" applyFont="1"/>
    <xf numFmtId="49" fontId="8" fillId="0" borderId="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/>
    <xf numFmtId="44" fontId="9" fillId="0" borderId="0" xfId="1" applyFont="1"/>
    <xf numFmtId="0" fontId="9" fillId="0" borderId="0" xfId="0" applyFont="1"/>
    <xf numFmtId="44" fontId="9" fillId="0" borderId="0" xfId="0" applyNumberFormat="1" applyFont="1"/>
    <xf numFmtId="44" fontId="9" fillId="0" borderId="2" xfId="1" applyFont="1" applyBorder="1"/>
    <xf numFmtId="44" fontId="9" fillId="0" borderId="1" xfId="1" applyFont="1" applyBorder="1"/>
    <xf numFmtId="0" fontId="9" fillId="0" borderId="0" xfId="0" applyNumberFormat="1" applyFont="1"/>
    <xf numFmtId="44" fontId="7" fillId="0" borderId="4" xfId="1" applyFont="1" applyBorder="1"/>
    <xf numFmtId="44" fontId="9" fillId="0" borderId="4" xfId="1" applyFont="1" applyBorder="1"/>
    <xf numFmtId="44" fontId="9" fillId="0" borderId="0" xfId="1" applyFont="1" applyBorder="1"/>
    <xf numFmtId="44" fontId="9" fillId="0" borderId="0" xfId="1" applyFont="1" applyBorder="1" applyAlignment="1">
      <alignment horizontal="right"/>
    </xf>
    <xf numFmtId="44" fontId="12" fillId="0" borderId="4" xfId="1" applyFont="1" applyBorder="1"/>
    <xf numFmtId="164" fontId="7" fillId="0" borderId="4" xfId="0" applyNumberFormat="1" applyFont="1" applyBorder="1"/>
    <xf numFmtId="44" fontId="0" fillId="0" borderId="4" xfId="1" applyFont="1" applyBorder="1"/>
    <xf numFmtId="44" fontId="0" fillId="0" borderId="0" xfId="1" applyFont="1" applyBorder="1"/>
    <xf numFmtId="44" fontId="8" fillId="0" borderId="0" xfId="1" applyFont="1" applyBorder="1"/>
    <xf numFmtId="44" fontId="0" fillId="0" borderId="0" xfId="0" applyNumberFormat="1" applyFont="1"/>
    <xf numFmtId="44" fontId="13" fillId="0" borderId="0" xfId="1" applyFont="1"/>
    <xf numFmtId="44" fontId="10" fillId="0" borderId="0" xfId="1" applyFont="1" applyBorder="1"/>
    <xf numFmtId="0" fontId="11" fillId="0" borderId="0" xfId="0" applyNumberFormat="1" applyFont="1"/>
    <xf numFmtId="0" fontId="11" fillId="0" borderId="0" xfId="0" applyFont="1"/>
    <xf numFmtId="0" fontId="10" fillId="0" borderId="3" xfId="0" applyFont="1" applyBorder="1" applyAlignment="1">
      <alignment horizontal="center"/>
    </xf>
    <xf numFmtId="44" fontId="14" fillId="0" borderId="0" xfId="1" applyFont="1"/>
    <xf numFmtId="44" fontId="14" fillId="0" borderId="2" xfId="1" applyFont="1" applyBorder="1"/>
    <xf numFmtId="44" fontId="8" fillId="0" borderId="0" xfId="1" applyFont="1"/>
    <xf numFmtId="165" fontId="0" fillId="0" borderId="0" xfId="0" applyNumberFormat="1"/>
    <xf numFmtId="165" fontId="0" fillId="0" borderId="4" xfId="0" applyNumberFormat="1" applyBorder="1"/>
    <xf numFmtId="8" fontId="15" fillId="0" borderId="4" xfId="1" applyNumberFormat="1" applyFont="1" applyBorder="1"/>
    <xf numFmtId="165" fontId="9" fillId="0" borderId="0" xfId="0" applyNumberFormat="1" applyFont="1"/>
    <xf numFmtId="165" fontId="9" fillId="0" borderId="4" xfId="0" applyNumberFormat="1" applyFont="1" applyBorder="1"/>
    <xf numFmtId="44" fontId="17" fillId="0" borderId="0" xfId="1" applyFont="1"/>
    <xf numFmtId="44" fontId="14" fillId="0" borderId="0" xfId="1" applyFont="1" applyBorder="1"/>
    <xf numFmtId="0" fontId="16" fillId="0" borderId="0" xfId="0" applyFont="1" applyAlignment="1">
      <alignment horizontal="center"/>
    </xf>
    <xf numFmtId="0" fontId="19" fillId="0" borderId="0" xfId="0" applyNumberFormat="1" applyFont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76200</xdr:colOff>
          <xdr:row>3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76200</xdr:colOff>
          <xdr:row>3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topLeftCell="B2055" zoomScale="84" zoomScaleNormal="84" workbookViewId="0">
      <selection activeCell="C2090" sqref="C2090:C2092"/>
    </sheetView>
  </sheetViews>
  <sheetFormatPr defaultRowHeight="14.4" x14ac:dyDescent="0.3"/>
  <cols>
    <col min="1" max="1" width="3" style="10" customWidth="1"/>
    <col min="2" max="2" width="4.109375" style="10" customWidth="1"/>
    <col min="3" max="3" width="54" style="10" customWidth="1"/>
    <col min="4" max="4" width="3.6640625" style="10" customWidth="1"/>
    <col min="5" max="5" width="90.33203125" style="10" customWidth="1"/>
    <col min="6" max="7" width="8.88671875" style="10"/>
    <col min="8" max="8" width="15.44140625" style="10" customWidth="1"/>
    <col min="9" max="9" width="5.109375" style="10" customWidth="1"/>
    <col min="10" max="11" width="8.88671875" style="10"/>
    <col min="12" max="12" width="3" style="10" customWidth="1"/>
    <col min="13" max="15" width="8.88671875" style="10"/>
    <col min="16" max="16" width="7" style="10" customWidth="1"/>
    <col min="17" max="256" width="8.88671875" style="10"/>
    <col min="257" max="257" width="3" style="10" customWidth="1"/>
    <col min="258" max="258" width="4.109375" style="10" customWidth="1"/>
    <col min="259" max="259" width="54" style="10" customWidth="1"/>
    <col min="260" max="260" width="3.6640625" style="10" customWidth="1"/>
    <col min="261" max="261" width="90.33203125" style="10" customWidth="1"/>
    <col min="262" max="263" width="8.88671875" style="10"/>
    <col min="264" max="264" width="15.44140625" style="10" customWidth="1"/>
    <col min="265" max="265" width="5.109375" style="10" customWidth="1"/>
    <col min="266" max="267" width="8.88671875" style="10"/>
    <col min="268" max="268" width="3" style="10" customWidth="1"/>
    <col min="269" max="271" width="8.88671875" style="10"/>
    <col min="272" max="272" width="7" style="10" customWidth="1"/>
    <col min="273" max="512" width="8.88671875" style="10"/>
    <col min="513" max="513" width="3" style="10" customWidth="1"/>
    <col min="514" max="514" width="4.109375" style="10" customWidth="1"/>
    <col min="515" max="515" width="54" style="10" customWidth="1"/>
    <col min="516" max="516" width="3.6640625" style="10" customWidth="1"/>
    <col min="517" max="517" width="90.33203125" style="10" customWidth="1"/>
    <col min="518" max="519" width="8.88671875" style="10"/>
    <col min="520" max="520" width="15.44140625" style="10" customWidth="1"/>
    <col min="521" max="521" width="5.109375" style="10" customWidth="1"/>
    <col min="522" max="523" width="8.88671875" style="10"/>
    <col min="524" max="524" width="3" style="10" customWidth="1"/>
    <col min="525" max="527" width="8.88671875" style="10"/>
    <col min="528" max="528" width="7" style="10" customWidth="1"/>
    <col min="529" max="768" width="8.88671875" style="10"/>
    <col min="769" max="769" width="3" style="10" customWidth="1"/>
    <col min="770" max="770" width="4.109375" style="10" customWidth="1"/>
    <col min="771" max="771" width="54" style="10" customWidth="1"/>
    <col min="772" max="772" width="3.6640625" style="10" customWidth="1"/>
    <col min="773" max="773" width="90.33203125" style="10" customWidth="1"/>
    <col min="774" max="775" width="8.88671875" style="10"/>
    <col min="776" max="776" width="15.44140625" style="10" customWidth="1"/>
    <col min="777" max="777" width="5.109375" style="10" customWidth="1"/>
    <col min="778" max="779" width="8.88671875" style="10"/>
    <col min="780" max="780" width="3" style="10" customWidth="1"/>
    <col min="781" max="783" width="8.88671875" style="10"/>
    <col min="784" max="784" width="7" style="10" customWidth="1"/>
    <col min="785" max="1024" width="8.88671875" style="10"/>
    <col min="1025" max="1025" width="3" style="10" customWidth="1"/>
    <col min="1026" max="1026" width="4.109375" style="10" customWidth="1"/>
    <col min="1027" max="1027" width="54" style="10" customWidth="1"/>
    <col min="1028" max="1028" width="3.6640625" style="10" customWidth="1"/>
    <col min="1029" max="1029" width="90.33203125" style="10" customWidth="1"/>
    <col min="1030" max="1031" width="8.88671875" style="10"/>
    <col min="1032" max="1032" width="15.44140625" style="10" customWidth="1"/>
    <col min="1033" max="1033" width="5.109375" style="10" customWidth="1"/>
    <col min="1034" max="1035" width="8.88671875" style="10"/>
    <col min="1036" max="1036" width="3" style="10" customWidth="1"/>
    <col min="1037" max="1039" width="8.88671875" style="10"/>
    <col min="1040" max="1040" width="7" style="10" customWidth="1"/>
    <col min="1041" max="1280" width="8.88671875" style="10"/>
    <col min="1281" max="1281" width="3" style="10" customWidth="1"/>
    <col min="1282" max="1282" width="4.109375" style="10" customWidth="1"/>
    <col min="1283" max="1283" width="54" style="10" customWidth="1"/>
    <col min="1284" max="1284" width="3.6640625" style="10" customWidth="1"/>
    <col min="1285" max="1285" width="90.33203125" style="10" customWidth="1"/>
    <col min="1286" max="1287" width="8.88671875" style="10"/>
    <col min="1288" max="1288" width="15.44140625" style="10" customWidth="1"/>
    <col min="1289" max="1289" width="5.109375" style="10" customWidth="1"/>
    <col min="1290" max="1291" width="8.88671875" style="10"/>
    <col min="1292" max="1292" width="3" style="10" customWidth="1"/>
    <col min="1293" max="1295" width="8.88671875" style="10"/>
    <col min="1296" max="1296" width="7" style="10" customWidth="1"/>
    <col min="1297" max="1536" width="8.88671875" style="10"/>
    <col min="1537" max="1537" width="3" style="10" customWidth="1"/>
    <col min="1538" max="1538" width="4.109375" style="10" customWidth="1"/>
    <col min="1539" max="1539" width="54" style="10" customWidth="1"/>
    <col min="1540" max="1540" width="3.6640625" style="10" customWidth="1"/>
    <col min="1541" max="1541" width="90.33203125" style="10" customWidth="1"/>
    <col min="1542" max="1543" width="8.88671875" style="10"/>
    <col min="1544" max="1544" width="15.44140625" style="10" customWidth="1"/>
    <col min="1545" max="1545" width="5.109375" style="10" customWidth="1"/>
    <col min="1546" max="1547" width="8.88671875" style="10"/>
    <col min="1548" max="1548" width="3" style="10" customWidth="1"/>
    <col min="1549" max="1551" width="8.88671875" style="10"/>
    <col min="1552" max="1552" width="7" style="10" customWidth="1"/>
    <col min="1553" max="1792" width="8.88671875" style="10"/>
    <col min="1793" max="1793" width="3" style="10" customWidth="1"/>
    <col min="1794" max="1794" width="4.109375" style="10" customWidth="1"/>
    <col min="1795" max="1795" width="54" style="10" customWidth="1"/>
    <col min="1796" max="1796" width="3.6640625" style="10" customWidth="1"/>
    <col min="1797" max="1797" width="90.33203125" style="10" customWidth="1"/>
    <col min="1798" max="1799" width="8.88671875" style="10"/>
    <col min="1800" max="1800" width="15.44140625" style="10" customWidth="1"/>
    <col min="1801" max="1801" width="5.109375" style="10" customWidth="1"/>
    <col min="1802" max="1803" width="8.88671875" style="10"/>
    <col min="1804" max="1804" width="3" style="10" customWidth="1"/>
    <col min="1805" max="1807" width="8.88671875" style="10"/>
    <col min="1808" max="1808" width="7" style="10" customWidth="1"/>
    <col min="1809" max="2048" width="8.88671875" style="10"/>
    <col min="2049" max="2049" width="3" style="10" customWidth="1"/>
    <col min="2050" max="2050" width="4.109375" style="10" customWidth="1"/>
    <col min="2051" max="2051" width="54" style="10" customWidth="1"/>
    <col min="2052" max="2052" width="3.6640625" style="10" customWidth="1"/>
    <col min="2053" max="2053" width="90.33203125" style="10" customWidth="1"/>
    <col min="2054" max="2055" width="8.88671875" style="10"/>
    <col min="2056" max="2056" width="15.44140625" style="10" customWidth="1"/>
    <col min="2057" max="2057" width="5.109375" style="10" customWidth="1"/>
    <col min="2058" max="2059" width="8.88671875" style="10"/>
    <col min="2060" max="2060" width="3" style="10" customWidth="1"/>
    <col min="2061" max="2063" width="8.88671875" style="10"/>
    <col min="2064" max="2064" width="7" style="10" customWidth="1"/>
    <col min="2065" max="2304" width="8.88671875" style="10"/>
    <col min="2305" max="2305" width="3" style="10" customWidth="1"/>
    <col min="2306" max="2306" width="4.109375" style="10" customWidth="1"/>
    <col min="2307" max="2307" width="54" style="10" customWidth="1"/>
    <col min="2308" max="2308" width="3.6640625" style="10" customWidth="1"/>
    <col min="2309" max="2309" width="90.33203125" style="10" customWidth="1"/>
    <col min="2310" max="2311" width="8.88671875" style="10"/>
    <col min="2312" max="2312" width="15.44140625" style="10" customWidth="1"/>
    <col min="2313" max="2313" width="5.109375" style="10" customWidth="1"/>
    <col min="2314" max="2315" width="8.88671875" style="10"/>
    <col min="2316" max="2316" width="3" style="10" customWidth="1"/>
    <col min="2317" max="2319" width="8.88671875" style="10"/>
    <col min="2320" max="2320" width="7" style="10" customWidth="1"/>
    <col min="2321" max="2560" width="8.88671875" style="10"/>
    <col min="2561" max="2561" width="3" style="10" customWidth="1"/>
    <col min="2562" max="2562" width="4.109375" style="10" customWidth="1"/>
    <col min="2563" max="2563" width="54" style="10" customWidth="1"/>
    <col min="2564" max="2564" width="3.6640625" style="10" customWidth="1"/>
    <col min="2565" max="2565" width="90.33203125" style="10" customWidth="1"/>
    <col min="2566" max="2567" width="8.88671875" style="10"/>
    <col min="2568" max="2568" width="15.44140625" style="10" customWidth="1"/>
    <col min="2569" max="2569" width="5.109375" style="10" customWidth="1"/>
    <col min="2570" max="2571" width="8.88671875" style="10"/>
    <col min="2572" max="2572" width="3" style="10" customWidth="1"/>
    <col min="2573" max="2575" width="8.88671875" style="10"/>
    <col min="2576" max="2576" width="7" style="10" customWidth="1"/>
    <col min="2577" max="2816" width="8.88671875" style="10"/>
    <col min="2817" max="2817" width="3" style="10" customWidth="1"/>
    <col min="2818" max="2818" width="4.109375" style="10" customWidth="1"/>
    <col min="2819" max="2819" width="54" style="10" customWidth="1"/>
    <col min="2820" max="2820" width="3.6640625" style="10" customWidth="1"/>
    <col min="2821" max="2821" width="90.33203125" style="10" customWidth="1"/>
    <col min="2822" max="2823" width="8.88671875" style="10"/>
    <col min="2824" max="2824" width="15.44140625" style="10" customWidth="1"/>
    <col min="2825" max="2825" width="5.109375" style="10" customWidth="1"/>
    <col min="2826" max="2827" width="8.88671875" style="10"/>
    <col min="2828" max="2828" width="3" style="10" customWidth="1"/>
    <col min="2829" max="2831" width="8.88671875" style="10"/>
    <col min="2832" max="2832" width="7" style="10" customWidth="1"/>
    <col min="2833" max="3072" width="8.88671875" style="10"/>
    <col min="3073" max="3073" width="3" style="10" customWidth="1"/>
    <col min="3074" max="3074" width="4.109375" style="10" customWidth="1"/>
    <col min="3075" max="3075" width="54" style="10" customWidth="1"/>
    <col min="3076" max="3076" width="3.6640625" style="10" customWidth="1"/>
    <col min="3077" max="3077" width="90.33203125" style="10" customWidth="1"/>
    <col min="3078" max="3079" width="8.88671875" style="10"/>
    <col min="3080" max="3080" width="15.44140625" style="10" customWidth="1"/>
    <col min="3081" max="3081" width="5.109375" style="10" customWidth="1"/>
    <col min="3082" max="3083" width="8.88671875" style="10"/>
    <col min="3084" max="3084" width="3" style="10" customWidth="1"/>
    <col min="3085" max="3087" width="8.88671875" style="10"/>
    <col min="3088" max="3088" width="7" style="10" customWidth="1"/>
    <col min="3089" max="3328" width="8.88671875" style="10"/>
    <col min="3329" max="3329" width="3" style="10" customWidth="1"/>
    <col min="3330" max="3330" width="4.109375" style="10" customWidth="1"/>
    <col min="3331" max="3331" width="54" style="10" customWidth="1"/>
    <col min="3332" max="3332" width="3.6640625" style="10" customWidth="1"/>
    <col min="3333" max="3333" width="90.33203125" style="10" customWidth="1"/>
    <col min="3334" max="3335" width="8.88671875" style="10"/>
    <col min="3336" max="3336" width="15.44140625" style="10" customWidth="1"/>
    <col min="3337" max="3337" width="5.109375" style="10" customWidth="1"/>
    <col min="3338" max="3339" width="8.88671875" style="10"/>
    <col min="3340" max="3340" width="3" style="10" customWidth="1"/>
    <col min="3341" max="3343" width="8.88671875" style="10"/>
    <col min="3344" max="3344" width="7" style="10" customWidth="1"/>
    <col min="3345" max="3584" width="8.88671875" style="10"/>
    <col min="3585" max="3585" width="3" style="10" customWidth="1"/>
    <col min="3586" max="3586" width="4.109375" style="10" customWidth="1"/>
    <col min="3587" max="3587" width="54" style="10" customWidth="1"/>
    <col min="3588" max="3588" width="3.6640625" style="10" customWidth="1"/>
    <col min="3589" max="3589" width="90.33203125" style="10" customWidth="1"/>
    <col min="3590" max="3591" width="8.88671875" style="10"/>
    <col min="3592" max="3592" width="15.44140625" style="10" customWidth="1"/>
    <col min="3593" max="3593" width="5.109375" style="10" customWidth="1"/>
    <col min="3594" max="3595" width="8.88671875" style="10"/>
    <col min="3596" max="3596" width="3" style="10" customWidth="1"/>
    <col min="3597" max="3599" width="8.88671875" style="10"/>
    <col min="3600" max="3600" width="7" style="10" customWidth="1"/>
    <col min="3601" max="3840" width="8.88671875" style="10"/>
    <col min="3841" max="3841" width="3" style="10" customWidth="1"/>
    <col min="3842" max="3842" width="4.109375" style="10" customWidth="1"/>
    <col min="3843" max="3843" width="54" style="10" customWidth="1"/>
    <col min="3844" max="3844" width="3.6640625" style="10" customWidth="1"/>
    <col min="3845" max="3845" width="90.33203125" style="10" customWidth="1"/>
    <col min="3846" max="3847" width="8.88671875" style="10"/>
    <col min="3848" max="3848" width="15.44140625" style="10" customWidth="1"/>
    <col min="3849" max="3849" width="5.109375" style="10" customWidth="1"/>
    <col min="3850" max="3851" width="8.88671875" style="10"/>
    <col min="3852" max="3852" width="3" style="10" customWidth="1"/>
    <col min="3853" max="3855" width="8.88671875" style="10"/>
    <col min="3856" max="3856" width="7" style="10" customWidth="1"/>
    <col min="3857" max="4096" width="8.88671875" style="10"/>
    <col min="4097" max="4097" width="3" style="10" customWidth="1"/>
    <col min="4098" max="4098" width="4.109375" style="10" customWidth="1"/>
    <col min="4099" max="4099" width="54" style="10" customWidth="1"/>
    <col min="4100" max="4100" width="3.6640625" style="10" customWidth="1"/>
    <col min="4101" max="4101" width="90.33203125" style="10" customWidth="1"/>
    <col min="4102" max="4103" width="8.88671875" style="10"/>
    <col min="4104" max="4104" width="15.44140625" style="10" customWidth="1"/>
    <col min="4105" max="4105" width="5.109375" style="10" customWidth="1"/>
    <col min="4106" max="4107" width="8.88671875" style="10"/>
    <col min="4108" max="4108" width="3" style="10" customWidth="1"/>
    <col min="4109" max="4111" width="8.88671875" style="10"/>
    <col min="4112" max="4112" width="7" style="10" customWidth="1"/>
    <col min="4113" max="4352" width="8.88671875" style="10"/>
    <col min="4353" max="4353" width="3" style="10" customWidth="1"/>
    <col min="4354" max="4354" width="4.109375" style="10" customWidth="1"/>
    <col min="4355" max="4355" width="54" style="10" customWidth="1"/>
    <col min="4356" max="4356" width="3.6640625" style="10" customWidth="1"/>
    <col min="4357" max="4357" width="90.33203125" style="10" customWidth="1"/>
    <col min="4358" max="4359" width="8.88671875" style="10"/>
    <col min="4360" max="4360" width="15.44140625" style="10" customWidth="1"/>
    <col min="4361" max="4361" width="5.109375" style="10" customWidth="1"/>
    <col min="4362" max="4363" width="8.88671875" style="10"/>
    <col min="4364" max="4364" width="3" style="10" customWidth="1"/>
    <col min="4365" max="4367" width="8.88671875" style="10"/>
    <col min="4368" max="4368" width="7" style="10" customWidth="1"/>
    <col min="4369" max="4608" width="8.88671875" style="10"/>
    <col min="4609" max="4609" width="3" style="10" customWidth="1"/>
    <col min="4610" max="4610" width="4.109375" style="10" customWidth="1"/>
    <col min="4611" max="4611" width="54" style="10" customWidth="1"/>
    <col min="4612" max="4612" width="3.6640625" style="10" customWidth="1"/>
    <col min="4613" max="4613" width="90.33203125" style="10" customWidth="1"/>
    <col min="4614" max="4615" width="8.88671875" style="10"/>
    <col min="4616" max="4616" width="15.44140625" style="10" customWidth="1"/>
    <col min="4617" max="4617" width="5.109375" style="10" customWidth="1"/>
    <col min="4618" max="4619" width="8.88671875" style="10"/>
    <col min="4620" max="4620" width="3" style="10" customWidth="1"/>
    <col min="4621" max="4623" width="8.88671875" style="10"/>
    <col min="4624" max="4624" width="7" style="10" customWidth="1"/>
    <col min="4625" max="4864" width="8.88671875" style="10"/>
    <col min="4865" max="4865" width="3" style="10" customWidth="1"/>
    <col min="4866" max="4866" width="4.109375" style="10" customWidth="1"/>
    <col min="4867" max="4867" width="54" style="10" customWidth="1"/>
    <col min="4868" max="4868" width="3.6640625" style="10" customWidth="1"/>
    <col min="4869" max="4869" width="90.33203125" style="10" customWidth="1"/>
    <col min="4870" max="4871" width="8.88671875" style="10"/>
    <col min="4872" max="4872" width="15.44140625" style="10" customWidth="1"/>
    <col min="4873" max="4873" width="5.109375" style="10" customWidth="1"/>
    <col min="4874" max="4875" width="8.88671875" style="10"/>
    <col min="4876" max="4876" width="3" style="10" customWidth="1"/>
    <col min="4877" max="4879" width="8.88671875" style="10"/>
    <col min="4880" max="4880" width="7" style="10" customWidth="1"/>
    <col min="4881" max="5120" width="8.88671875" style="10"/>
    <col min="5121" max="5121" width="3" style="10" customWidth="1"/>
    <col min="5122" max="5122" width="4.109375" style="10" customWidth="1"/>
    <col min="5123" max="5123" width="54" style="10" customWidth="1"/>
    <col min="5124" max="5124" width="3.6640625" style="10" customWidth="1"/>
    <col min="5125" max="5125" width="90.33203125" style="10" customWidth="1"/>
    <col min="5126" max="5127" width="8.88671875" style="10"/>
    <col min="5128" max="5128" width="15.44140625" style="10" customWidth="1"/>
    <col min="5129" max="5129" width="5.109375" style="10" customWidth="1"/>
    <col min="5130" max="5131" width="8.88671875" style="10"/>
    <col min="5132" max="5132" width="3" style="10" customWidth="1"/>
    <col min="5133" max="5135" width="8.88671875" style="10"/>
    <col min="5136" max="5136" width="7" style="10" customWidth="1"/>
    <col min="5137" max="5376" width="8.88671875" style="10"/>
    <col min="5377" max="5377" width="3" style="10" customWidth="1"/>
    <col min="5378" max="5378" width="4.109375" style="10" customWidth="1"/>
    <col min="5379" max="5379" width="54" style="10" customWidth="1"/>
    <col min="5380" max="5380" width="3.6640625" style="10" customWidth="1"/>
    <col min="5381" max="5381" width="90.33203125" style="10" customWidth="1"/>
    <col min="5382" max="5383" width="8.88671875" style="10"/>
    <col min="5384" max="5384" width="15.44140625" style="10" customWidth="1"/>
    <col min="5385" max="5385" width="5.109375" style="10" customWidth="1"/>
    <col min="5386" max="5387" width="8.88671875" style="10"/>
    <col min="5388" max="5388" width="3" style="10" customWidth="1"/>
    <col min="5389" max="5391" width="8.88671875" style="10"/>
    <col min="5392" max="5392" width="7" style="10" customWidth="1"/>
    <col min="5393" max="5632" width="8.88671875" style="10"/>
    <col min="5633" max="5633" width="3" style="10" customWidth="1"/>
    <col min="5634" max="5634" width="4.109375" style="10" customWidth="1"/>
    <col min="5635" max="5635" width="54" style="10" customWidth="1"/>
    <col min="5636" max="5636" width="3.6640625" style="10" customWidth="1"/>
    <col min="5637" max="5637" width="90.33203125" style="10" customWidth="1"/>
    <col min="5638" max="5639" width="8.88671875" style="10"/>
    <col min="5640" max="5640" width="15.44140625" style="10" customWidth="1"/>
    <col min="5641" max="5641" width="5.109375" style="10" customWidth="1"/>
    <col min="5642" max="5643" width="8.88671875" style="10"/>
    <col min="5644" max="5644" width="3" style="10" customWidth="1"/>
    <col min="5645" max="5647" width="8.88671875" style="10"/>
    <col min="5648" max="5648" width="7" style="10" customWidth="1"/>
    <col min="5649" max="5888" width="8.88671875" style="10"/>
    <col min="5889" max="5889" width="3" style="10" customWidth="1"/>
    <col min="5890" max="5890" width="4.109375" style="10" customWidth="1"/>
    <col min="5891" max="5891" width="54" style="10" customWidth="1"/>
    <col min="5892" max="5892" width="3.6640625" style="10" customWidth="1"/>
    <col min="5893" max="5893" width="90.33203125" style="10" customWidth="1"/>
    <col min="5894" max="5895" width="8.88671875" style="10"/>
    <col min="5896" max="5896" width="15.44140625" style="10" customWidth="1"/>
    <col min="5897" max="5897" width="5.109375" style="10" customWidth="1"/>
    <col min="5898" max="5899" width="8.88671875" style="10"/>
    <col min="5900" max="5900" width="3" style="10" customWidth="1"/>
    <col min="5901" max="5903" width="8.88671875" style="10"/>
    <col min="5904" max="5904" width="7" style="10" customWidth="1"/>
    <col min="5905" max="6144" width="8.88671875" style="10"/>
    <col min="6145" max="6145" width="3" style="10" customWidth="1"/>
    <col min="6146" max="6146" width="4.109375" style="10" customWidth="1"/>
    <col min="6147" max="6147" width="54" style="10" customWidth="1"/>
    <col min="6148" max="6148" width="3.6640625" style="10" customWidth="1"/>
    <col min="6149" max="6149" width="90.33203125" style="10" customWidth="1"/>
    <col min="6150" max="6151" width="8.88671875" style="10"/>
    <col min="6152" max="6152" width="15.44140625" style="10" customWidth="1"/>
    <col min="6153" max="6153" width="5.109375" style="10" customWidth="1"/>
    <col min="6154" max="6155" width="8.88671875" style="10"/>
    <col min="6156" max="6156" width="3" style="10" customWidth="1"/>
    <col min="6157" max="6159" width="8.88671875" style="10"/>
    <col min="6160" max="6160" width="7" style="10" customWidth="1"/>
    <col min="6161" max="6400" width="8.88671875" style="10"/>
    <col min="6401" max="6401" width="3" style="10" customWidth="1"/>
    <col min="6402" max="6402" width="4.109375" style="10" customWidth="1"/>
    <col min="6403" max="6403" width="54" style="10" customWidth="1"/>
    <col min="6404" max="6404" width="3.6640625" style="10" customWidth="1"/>
    <col min="6405" max="6405" width="90.33203125" style="10" customWidth="1"/>
    <col min="6406" max="6407" width="8.88671875" style="10"/>
    <col min="6408" max="6408" width="15.44140625" style="10" customWidth="1"/>
    <col min="6409" max="6409" width="5.109375" style="10" customWidth="1"/>
    <col min="6410" max="6411" width="8.88671875" style="10"/>
    <col min="6412" max="6412" width="3" style="10" customWidth="1"/>
    <col min="6413" max="6415" width="8.88671875" style="10"/>
    <col min="6416" max="6416" width="7" style="10" customWidth="1"/>
    <col min="6417" max="6656" width="8.88671875" style="10"/>
    <col min="6657" max="6657" width="3" style="10" customWidth="1"/>
    <col min="6658" max="6658" width="4.109375" style="10" customWidth="1"/>
    <col min="6659" max="6659" width="54" style="10" customWidth="1"/>
    <col min="6660" max="6660" width="3.6640625" style="10" customWidth="1"/>
    <col min="6661" max="6661" width="90.33203125" style="10" customWidth="1"/>
    <col min="6662" max="6663" width="8.88671875" style="10"/>
    <col min="6664" max="6664" width="15.44140625" style="10" customWidth="1"/>
    <col min="6665" max="6665" width="5.109375" style="10" customWidth="1"/>
    <col min="6666" max="6667" width="8.88671875" style="10"/>
    <col min="6668" max="6668" width="3" style="10" customWidth="1"/>
    <col min="6669" max="6671" width="8.88671875" style="10"/>
    <col min="6672" max="6672" width="7" style="10" customWidth="1"/>
    <col min="6673" max="6912" width="8.88671875" style="10"/>
    <col min="6913" max="6913" width="3" style="10" customWidth="1"/>
    <col min="6914" max="6914" width="4.109375" style="10" customWidth="1"/>
    <col min="6915" max="6915" width="54" style="10" customWidth="1"/>
    <col min="6916" max="6916" width="3.6640625" style="10" customWidth="1"/>
    <col min="6917" max="6917" width="90.33203125" style="10" customWidth="1"/>
    <col min="6918" max="6919" width="8.88671875" style="10"/>
    <col min="6920" max="6920" width="15.44140625" style="10" customWidth="1"/>
    <col min="6921" max="6921" width="5.109375" style="10" customWidth="1"/>
    <col min="6922" max="6923" width="8.88671875" style="10"/>
    <col min="6924" max="6924" width="3" style="10" customWidth="1"/>
    <col min="6925" max="6927" width="8.88671875" style="10"/>
    <col min="6928" max="6928" width="7" style="10" customWidth="1"/>
    <col min="6929" max="7168" width="8.88671875" style="10"/>
    <col min="7169" max="7169" width="3" style="10" customWidth="1"/>
    <col min="7170" max="7170" width="4.109375" style="10" customWidth="1"/>
    <col min="7171" max="7171" width="54" style="10" customWidth="1"/>
    <col min="7172" max="7172" width="3.6640625" style="10" customWidth="1"/>
    <col min="7173" max="7173" width="90.33203125" style="10" customWidth="1"/>
    <col min="7174" max="7175" width="8.88671875" style="10"/>
    <col min="7176" max="7176" width="15.44140625" style="10" customWidth="1"/>
    <col min="7177" max="7177" width="5.109375" style="10" customWidth="1"/>
    <col min="7178" max="7179" width="8.88671875" style="10"/>
    <col min="7180" max="7180" width="3" style="10" customWidth="1"/>
    <col min="7181" max="7183" width="8.88671875" style="10"/>
    <col min="7184" max="7184" width="7" style="10" customWidth="1"/>
    <col min="7185" max="7424" width="8.88671875" style="10"/>
    <col min="7425" max="7425" width="3" style="10" customWidth="1"/>
    <col min="7426" max="7426" width="4.109375" style="10" customWidth="1"/>
    <col min="7427" max="7427" width="54" style="10" customWidth="1"/>
    <col min="7428" max="7428" width="3.6640625" style="10" customWidth="1"/>
    <col min="7429" max="7429" width="90.33203125" style="10" customWidth="1"/>
    <col min="7430" max="7431" width="8.88671875" style="10"/>
    <col min="7432" max="7432" width="15.44140625" style="10" customWidth="1"/>
    <col min="7433" max="7433" width="5.109375" style="10" customWidth="1"/>
    <col min="7434" max="7435" width="8.88671875" style="10"/>
    <col min="7436" max="7436" width="3" style="10" customWidth="1"/>
    <col min="7437" max="7439" width="8.88671875" style="10"/>
    <col min="7440" max="7440" width="7" style="10" customWidth="1"/>
    <col min="7441" max="7680" width="8.88671875" style="10"/>
    <col min="7681" max="7681" width="3" style="10" customWidth="1"/>
    <col min="7682" max="7682" width="4.109375" style="10" customWidth="1"/>
    <col min="7683" max="7683" width="54" style="10" customWidth="1"/>
    <col min="7684" max="7684" width="3.6640625" style="10" customWidth="1"/>
    <col min="7685" max="7685" width="90.33203125" style="10" customWidth="1"/>
    <col min="7686" max="7687" width="8.88671875" style="10"/>
    <col min="7688" max="7688" width="15.44140625" style="10" customWidth="1"/>
    <col min="7689" max="7689" width="5.109375" style="10" customWidth="1"/>
    <col min="7690" max="7691" width="8.88671875" style="10"/>
    <col min="7692" max="7692" width="3" style="10" customWidth="1"/>
    <col min="7693" max="7695" width="8.88671875" style="10"/>
    <col min="7696" max="7696" width="7" style="10" customWidth="1"/>
    <col min="7697" max="7936" width="8.88671875" style="10"/>
    <col min="7937" max="7937" width="3" style="10" customWidth="1"/>
    <col min="7938" max="7938" width="4.109375" style="10" customWidth="1"/>
    <col min="7939" max="7939" width="54" style="10" customWidth="1"/>
    <col min="7940" max="7940" width="3.6640625" style="10" customWidth="1"/>
    <col min="7941" max="7941" width="90.33203125" style="10" customWidth="1"/>
    <col min="7942" max="7943" width="8.88671875" style="10"/>
    <col min="7944" max="7944" width="15.44140625" style="10" customWidth="1"/>
    <col min="7945" max="7945" width="5.109375" style="10" customWidth="1"/>
    <col min="7946" max="7947" width="8.88671875" style="10"/>
    <col min="7948" max="7948" width="3" style="10" customWidth="1"/>
    <col min="7949" max="7951" width="8.88671875" style="10"/>
    <col min="7952" max="7952" width="7" style="10" customWidth="1"/>
    <col min="7953" max="8192" width="8.88671875" style="10"/>
    <col min="8193" max="8193" width="3" style="10" customWidth="1"/>
    <col min="8194" max="8194" width="4.109375" style="10" customWidth="1"/>
    <col min="8195" max="8195" width="54" style="10" customWidth="1"/>
    <col min="8196" max="8196" width="3.6640625" style="10" customWidth="1"/>
    <col min="8197" max="8197" width="90.33203125" style="10" customWidth="1"/>
    <col min="8198" max="8199" width="8.88671875" style="10"/>
    <col min="8200" max="8200" width="15.44140625" style="10" customWidth="1"/>
    <col min="8201" max="8201" width="5.109375" style="10" customWidth="1"/>
    <col min="8202" max="8203" width="8.88671875" style="10"/>
    <col min="8204" max="8204" width="3" style="10" customWidth="1"/>
    <col min="8205" max="8207" width="8.88671875" style="10"/>
    <col min="8208" max="8208" width="7" style="10" customWidth="1"/>
    <col min="8209" max="8448" width="8.88671875" style="10"/>
    <col min="8449" max="8449" width="3" style="10" customWidth="1"/>
    <col min="8450" max="8450" width="4.109375" style="10" customWidth="1"/>
    <col min="8451" max="8451" width="54" style="10" customWidth="1"/>
    <col min="8452" max="8452" width="3.6640625" style="10" customWidth="1"/>
    <col min="8453" max="8453" width="90.33203125" style="10" customWidth="1"/>
    <col min="8454" max="8455" width="8.88671875" style="10"/>
    <col min="8456" max="8456" width="15.44140625" style="10" customWidth="1"/>
    <col min="8457" max="8457" width="5.109375" style="10" customWidth="1"/>
    <col min="8458" max="8459" width="8.88671875" style="10"/>
    <col min="8460" max="8460" width="3" style="10" customWidth="1"/>
    <col min="8461" max="8463" width="8.88671875" style="10"/>
    <col min="8464" max="8464" width="7" style="10" customWidth="1"/>
    <col min="8465" max="8704" width="8.88671875" style="10"/>
    <col min="8705" max="8705" width="3" style="10" customWidth="1"/>
    <col min="8706" max="8706" width="4.109375" style="10" customWidth="1"/>
    <col min="8707" max="8707" width="54" style="10" customWidth="1"/>
    <col min="8708" max="8708" width="3.6640625" style="10" customWidth="1"/>
    <col min="8709" max="8709" width="90.33203125" style="10" customWidth="1"/>
    <col min="8710" max="8711" width="8.88671875" style="10"/>
    <col min="8712" max="8712" width="15.44140625" style="10" customWidth="1"/>
    <col min="8713" max="8713" width="5.109375" style="10" customWidth="1"/>
    <col min="8714" max="8715" width="8.88671875" style="10"/>
    <col min="8716" max="8716" width="3" style="10" customWidth="1"/>
    <col min="8717" max="8719" width="8.88671875" style="10"/>
    <col min="8720" max="8720" width="7" style="10" customWidth="1"/>
    <col min="8721" max="8960" width="8.88671875" style="10"/>
    <col min="8961" max="8961" width="3" style="10" customWidth="1"/>
    <col min="8962" max="8962" width="4.109375" style="10" customWidth="1"/>
    <col min="8963" max="8963" width="54" style="10" customWidth="1"/>
    <col min="8964" max="8964" width="3.6640625" style="10" customWidth="1"/>
    <col min="8965" max="8965" width="90.33203125" style="10" customWidth="1"/>
    <col min="8966" max="8967" width="8.88671875" style="10"/>
    <col min="8968" max="8968" width="15.44140625" style="10" customWidth="1"/>
    <col min="8969" max="8969" width="5.109375" style="10" customWidth="1"/>
    <col min="8970" max="8971" width="8.88671875" style="10"/>
    <col min="8972" max="8972" width="3" style="10" customWidth="1"/>
    <col min="8973" max="8975" width="8.88671875" style="10"/>
    <col min="8976" max="8976" width="7" style="10" customWidth="1"/>
    <col min="8977" max="9216" width="8.88671875" style="10"/>
    <col min="9217" max="9217" width="3" style="10" customWidth="1"/>
    <col min="9218" max="9218" width="4.109375" style="10" customWidth="1"/>
    <col min="9219" max="9219" width="54" style="10" customWidth="1"/>
    <col min="9220" max="9220" width="3.6640625" style="10" customWidth="1"/>
    <col min="9221" max="9221" width="90.33203125" style="10" customWidth="1"/>
    <col min="9222" max="9223" width="8.88671875" style="10"/>
    <col min="9224" max="9224" width="15.44140625" style="10" customWidth="1"/>
    <col min="9225" max="9225" width="5.109375" style="10" customWidth="1"/>
    <col min="9226" max="9227" width="8.88671875" style="10"/>
    <col min="9228" max="9228" width="3" style="10" customWidth="1"/>
    <col min="9229" max="9231" width="8.88671875" style="10"/>
    <col min="9232" max="9232" width="7" style="10" customWidth="1"/>
    <col min="9233" max="9472" width="8.88671875" style="10"/>
    <col min="9473" max="9473" width="3" style="10" customWidth="1"/>
    <col min="9474" max="9474" width="4.109375" style="10" customWidth="1"/>
    <col min="9475" max="9475" width="54" style="10" customWidth="1"/>
    <col min="9476" max="9476" width="3.6640625" style="10" customWidth="1"/>
    <col min="9477" max="9477" width="90.33203125" style="10" customWidth="1"/>
    <col min="9478" max="9479" width="8.88671875" style="10"/>
    <col min="9480" max="9480" width="15.44140625" style="10" customWidth="1"/>
    <col min="9481" max="9481" width="5.109375" style="10" customWidth="1"/>
    <col min="9482" max="9483" width="8.88671875" style="10"/>
    <col min="9484" max="9484" width="3" style="10" customWidth="1"/>
    <col min="9485" max="9487" width="8.88671875" style="10"/>
    <col min="9488" max="9488" width="7" style="10" customWidth="1"/>
    <col min="9489" max="9728" width="8.88671875" style="10"/>
    <col min="9729" max="9729" width="3" style="10" customWidth="1"/>
    <col min="9730" max="9730" width="4.109375" style="10" customWidth="1"/>
    <col min="9731" max="9731" width="54" style="10" customWidth="1"/>
    <col min="9732" max="9732" width="3.6640625" style="10" customWidth="1"/>
    <col min="9733" max="9733" width="90.33203125" style="10" customWidth="1"/>
    <col min="9734" max="9735" width="8.88671875" style="10"/>
    <col min="9736" max="9736" width="15.44140625" style="10" customWidth="1"/>
    <col min="9737" max="9737" width="5.109375" style="10" customWidth="1"/>
    <col min="9738" max="9739" width="8.88671875" style="10"/>
    <col min="9740" max="9740" width="3" style="10" customWidth="1"/>
    <col min="9741" max="9743" width="8.88671875" style="10"/>
    <col min="9744" max="9744" width="7" style="10" customWidth="1"/>
    <col min="9745" max="9984" width="8.88671875" style="10"/>
    <col min="9985" max="9985" width="3" style="10" customWidth="1"/>
    <col min="9986" max="9986" width="4.109375" style="10" customWidth="1"/>
    <col min="9987" max="9987" width="54" style="10" customWidth="1"/>
    <col min="9988" max="9988" width="3.6640625" style="10" customWidth="1"/>
    <col min="9989" max="9989" width="90.33203125" style="10" customWidth="1"/>
    <col min="9990" max="9991" width="8.88671875" style="10"/>
    <col min="9992" max="9992" width="15.44140625" style="10" customWidth="1"/>
    <col min="9993" max="9993" width="5.109375" style="10" customWidth="1"/>
    <col min="9994" max="9995" width="8.88671875" style="10"/>
    <col min="9996" max="9996" width="3" style="10" customWidth="1"/>
    <col min="9997" max="9999" width="8.88671875" style="10"/>
    <col min="10000" max="10000" width="7" style="10" customWidth="1"/>
    <col min="10001" max="10240" width="8.88671875" style="10"/>
    <col min="10241" max="10241" width="3" style="10" customWidth="1"/>
    <col min="10242" max="10242" width="4.109375" style="10" customWidth="1"/>
    <col min="10243" max="10243" width="54" style="10" customWidth="1"/>
    <col min="10244" max="10244" width="3.6640625" style="10" customWidth="1"/>
    <col min="10245" max="10245" width="90.33203125" style="10" customWidth="1"/>
    <col min="10246" max="10247" width="8.88671875" style="10"/>
    <col min="10248" max="10248" width="15.44140625" style="10" customWidth="1"/>
    <col min="10249" max="10249" width="5.109375" style="10" customWidth="1"/>
    <col min="10250" max="10251" width="8.88671875" style="10"/>
    <col min="10252" max="10252" width="3" style="10" customWidth="1"/>
    <col min="10253" max="10255" width="8.88671875" style="10"/>
    <col min="10256" max="10256" width="7" style="10" customWidth="1"/>
    <col min="10257" max="10496" width="8.88671875" style="10"/>
    <col min="10497" max="10497" width="3" style="10" customWidth="1"/>
    <col min="10498" max="10498" width="4.109375" style="10" customWidth="1"/>
    <col min="10499" max="10499" width="54" style="10" customWidth="1"/>
    <col min="10500" max="10500" width="3.6640625" style="10" customWidth="1"/>
    <col min="10501" max="10501" width="90.33203125" style="10" customWidth="1"/>
    <col min="10502" max="10503" width="8.88671875" style="10"/>
    <col min="10504" max="10504" width="15.44140625" style="10" customWidth="1"/>
    <col min="10505" max="10505" width="5.109375" style="10" customWidth="1"/>
    <col min="10506" max="10507" width="8.88671875" style="10"/>
    <col min="10508" max="10508" width="3" style="10" customWidth="1"/>
    <col min="10509" max="10511" width="8.88671875" style="10"/>
    <col min="10512" max="10512" width="7" style="10" customWidth="1"/>
    <col min="10513" max="10752" width="8.88671875" style="10"/>
    <col min="10753" max="10753" width="3" style="10" customWidth="1"/>
    <col min="10754" max="10754" width="4.109375" style="10" customWidth="1"/>
    <col min="10755" max="10755" width="54" style="10" customWidth="1"/>
    <col min="10756" max="10756" width="3.6640625" style="10" customWidth="1"/>
    <col min="10757" max="10757" width="90.33203125" style="10" customWidth="1"/>
    <col min="10758" max="10759" width="8.88671875" style="10"/>
    <col min="10760" max="10760" width="15.44140625" style="10" customWidth="1"/>
    <col min="10761" max="10761" width="5.109375" style="10" customWidth="1"/>
    <col min="10762" max="10763" width="8.88671875" style="10"/>
    <col min="10764" max="10764" width="3" style="10" customWidth="1"/>
    <col min="10765" max="10767" width="8.88671875" style="10"/>
    <col min="10768" max="10768" width="7" style="10" customWidth="1"/>
    <col min="10769" max="11008" width="8.88671875" style="10"/>
    <col min="11009" max="11009" width="3" style="10" customWidth="1"/>
    <col min="11010" max="11010" width="4.109375" style="10" customWidth="1"/>
    <col min="11011" max="11011" width="54" style="10" customWidth="1"/>
    <col min="11012" max="11012" width="3.6640625" style="10" customWidth="1"/>
    <col min="11013" max="11013" width="90.33203125" style="10" customWidth="1"/>
    <col min="11014" max="11015" width="8.88671875" style="10"/>
    <col min="11016" max="11016" width="15.44140625" style="10" customWidth="1"/>
    <col min="11017" max="11017" width="5.109375" style="10" customWidth="1"/>
    <col min="11018" max="11019" width="8.88671875" style="10"/>
    <col min="11020" max="11020" width="3" style="10" customWidth="1"/>
    <col min="11021" max="11023" width="8.88671875" style="10"/>
    <col min="11024" max="11024" width="7" style="10" customWidth="1"/>
    <col min="11025" max="11264" width="8.88671875" style="10"/>
    <col min="11265" max="11265" width="3" style="10" customWidth="1"/>
    <col min="11266" max="11266" width="4.109375" style="10" customWidth="1"/>
    <col min="11267" max="11267" width="54" style="10" customWidth="1"/>
    <col min="11268" max="11268" width="3.6640625" style="10" customWidth="1"/>
    <col min="11269" max="11269" width="90.33203125" style="10" customWidth="1"/>
    <col min="11270" max="11271" width="8.88671875" style="10"/>
    <col min="11272" max="11272" width="15.44140625" style="10" customWidth="1"/>
    <col min="11273" max="11273" width="5.109375" style="10" customWidth="1"/>
    <col min="11274" max="11275" width="8.88671875" style="10"/>
    <col min="11276" max="11276" width="3" style="10" customWidth="1"/>
    <col min="11277" max="11279" width="8.88671875" style="10"/>
    <col min="11280" max="11280" width="7" style="10" customWidth="1"/>
    <col min="11281" max="11520" width="8.88671875" style="10"/>
    <col min="11521" max="11521" width="3" style="10" customWidth="1"/>
    <col min="11522" max="11522" width="4.109375" style="10" customWidth="1"/>
    <col min="11523" max="11523" width="54" style="10" customWidth="1"/>
    <col min="11524" max="11524" width="3.6640625" style="10" customWidth="1"/>
    <col min="11525" max="11525" width="90.33203125" style="10" customWidth="1"/>
    <col min="11526" max="11527" width="8.88671875" style="10"/>
    <col min="11528" max="11528" width="15.44140625" style="10" customWidth="1"/>
    <col min="11529" max="11529" width="5.109375" style="10" customWidth="1"/>
    <col min="11530" max="11531" width="8.88671875" style="10"/>
    <col min="11532" max="11532" width="3" style="10" customWidth="1"/>
    <col min="11533" max="11535" width="8.88671875" style="10"/>
    <col min="11536" max="11536" width="7" style="10" customWidth="1"/>
    <col min="11537" max="11776" width="8.88671875" style="10"/>
    <col min="11777" max="11777" width="3" style="10" customWidth="1"/>
    <col min="11778" max="11778" width="4.109375" style="10" customWidth="1"/>
    <col min="11779" max="11779" width="54" style="10" customWidth="1"/>
    <col min="11780" max="11780" width="3.6640625" style="10" customWidth="1"/>
    <col min="11781" max="11781" width="90.33203125" style="10" customWidth="1"/>
    <col min="11782" max="11783" width="8.88671875" style="10"/>
    <col min="11784" max="11784" width="15.44140625" style="10" customWidth="1"/>
    <col min="11785" max="11785" width="5.109375" style="10" customWidth="1"/>
    <col min="11786" max="11787" width="8.88671875" style="10"/>
    <col min="11788" max="11788" width="3" style="10" customWidth="1"/>
    <col min="11789" max="11791" width="8.88671875" style="10"/>
    <col min="11792" max="11792" width="7" style="10" customWidth="1"/>
    <col min="11793" max="12032" width="8.88671875" style="10"/>
    <col min="12033" max="12033" width="3" style="10" customWidth="1"/>
    <col min="12034" max="12034" width="4.109375" style="10" customWidth="1"/>
    <col min="12035" max="12035" width="54" style="10" customWidth="1"/>
    <col min="12036" max="12036" width="3.6640625" style="10" customWidth="1"/>
    <col min="12037" max="12037" width="90.33203125" style="10" customWidth="1"/>
    <col min="12038" max="12039" width="8.88671875" style="10"/>
    <col min="12040" max="12040" width="15.44140625" style="10" customWidth="1"/>
    <col min="12041" max="12041" width="5.109375" style="10" customWidth="1"/>
    <col min="12042" max="12043" width="8.88671875" style="10"/>
    <col min="12044" max="12044" width="3" style="10" customWidth="1"/>
    <col min="12045" max="12047" width="8.88671875" style="10"/>
    <col min="12048" max="12048" width="7" style="10" customWidth="1"/>
    <col min="12049" max="12288" width="8.88671875" style="10"/>
    <col min="12289" max="12289" width="3" style="10" customWidth="1"/>
    <col min="12290" max="12290" width="4.109375" style="10" customWidth="1"/>
    <col min="12291" max="12291" width="54" style="10" customWidth="1"/>
    <col min="12292" max="12292" width="3.6640625" style="10" customWidth="1"/>
    <col min="12293" max="12293" width="90.33203125" style="10" customWidth="1"/>
    <col min="12294" max="12295" width="8.88671875" style="10"/>
    <col min="12296" max="12296" width="15.44140625" style="10" customWidth="1"/>
    <col min="12297" max="12297" width="5.109375" style="10" customWidth="1"/>
    <col min="12298" max="12299" width="8.88671875" style="10"/>
    <col min="12300" max="12300" width="3" style="10" customWidth="1"/>
    <col min="12301" max="12303" width="8.88671875" style="10"/>
    <col min="12304" max="12304" width="7" style="10" customWidth="1"/>
    <col min="12305" max="12544" width="8.88671875" style="10"/>
    <col min="12545" max="12545" width="3" style="10" customWidth="1"/>
    <col min="12546" max="12546" width="4.109375" style="10" customWidth="1"/>
    <col min="12547" max="12547" width="54" style="10" customWidth="1"/>
    <col min="12548" max="12548" width="3.6640625" style="10" customWidth="1"/>
    <col min="12549" max="12549" width="90.33203125" style="10" customWidth="1"/>
    <col min="12550" max="12551" width="8.88671875" style="10"/>
    <col min="12552" max="12552" width="15.44140625" style="10" customWidth="1"/>
    <col min="12553" max="12553" width="5.109375" style="10" customWidth="1"/>
    <col min="12554" max="12555" width="8.88671875" style="10"/>
    <col min="12556" max="12556" width="3" style="10" customWidth="1"/>
    <col min="12557" max="12559" width="8.88671875" style="10"/>
    <col min="12560" max="12560" width="7" style="10" customWidth="1"/>
    <col min="12561" max="12800" width="8.88671875" style="10"/>
    <col min="12801" max="12801" width="3" style="10" customWidth="1"/>
    <col min="12802" max="12802" width="4.109375" style="10" customWidth="1"/>
    <col min="12803" max="12803" width="54" style="10" customWidth="1"/>
    <col min="12804" max="12804" width="3.6640625" style="10" customWidth="1"/>
    <col min="12805" max="12805" width="90.33203125" style="10" customWidth="1"/>
    <col min="12806" max="12807" width="8.88671875" style="10"/>
    <col min="12808" max="12808" width="15.44140625" style="10" customWidth="1"/>
    <col min="12809" max="12809" width="5.109375" style="10" customWidth="1"/>
    <col min="12810" max="12811" width="8.88671875" style="10"/>
    <col min="12812" max="12812" width="3" style="10" customWidth="1"/>
    <col min="12813" max="12815" width="8.88671875" style="10"/>
    <col min="12816" max="12816" width="7" style="10" customWidth="1"/>
    <col min="12817" max="13056" width="8.88671875" style="10"/>
    <col min="13057" max="13057" width="3" style="10" customWidth="1"/>
    <col min="13058" max="13058" width="4.109375" style="10" customWidth="1"/>
    <col min="13059" max="13059" width="54" style="10" customWidth="1"/>
    <col min="13060" max="13060" width="3.6640625" style="10" customWidth="1"/>
    <col min="13061" max="13061" width="90.33203125" style="10" customWidth="1"/>
    <col min="13062" max="13063" width="8.88671875" style="10"/>
    <col min="13064" max="13064" width="15.44140625" style="10" customWidth="1"/>
    <col min="13065" max="13065" width="5.109375" style="10" customWidth="1"/>
    <col min="13066" max="13067" width="8.88671875" style="10"/>
    <col min="13068" max="13068" width="3" style="10" customWidth="1"/>
    <col min="13069" max="13071" width="8.88671875" style="10"/>
    <col min="13072" max="13072" width="7" style="10" customWidth="1"/>
    <col min="13073" max="13312" width="8.88671875" style="10"/>
    <col min="13313" max="13313" width="3" style="10" customWidth="1"/>
    <col min="13314" max="13314" width="4.109375" style="10" customWidth="1"/>
    <col min="13315" max="13315" width="54" style="10" customWidth="1"/>
    <col min="13316" max="13316" width="3.6640625" style="10" customWidth="1"/>
    <col min="13317" max="13317" width="90.33203125" style="10" customWidth="1"/>
    <col min="13318" max="13319" width="8.88671875" style="10"/>
    <col min="13320" max="13320" width="15.44140625" style="10" customWidth="1"/>
    <col min="13321" max="13321" width="5.109375" style="10" customWidth="1"/>
    <col min="13322" max="13323" width="8.88671875" style="10"/>
    <col min="13324" max="13324" width="3" style="10" customWidth="1"/>
    <col min="13325" max="13327" width="8.88671875" style="10"/>
    <col min="13328" max="13328" width="7" style="10" customWidth="1"/>
    <col min="13329" max="13568" width="8.88671875" style="10"/>
    <col min="13569" max="13569" width="3" style="10" customWidth="1"/>
    <col min="13570" max="13570" width="4.109375" style="10" customWidth="1"/>
    <col min="13571" max="13571" width="54" style="10" customWidth="1"/>
    <col min="13572" max="13572" width="3.6640625" style="10" customWidth="1"/>
    <col min="13573" max="13573" width="90.33203125" style="10" customWidth="1"/>
    <col min="13574" max="13575" width="8.88671875" style="10"/>
    <col min="13576" max="13576" width="15.44140625" style="10" customWidth="1"/>
    <col min="13577" max="13577" width="5.109375" style="10" customWidth="1"/>
    <col min="13578" max="13579" width="8.88671875" style="10"/>
    <col min="13580" max="13580" width="3" style="10" customWidth="1"/>
    <col min="13581" max="13583" width="8.88671875" style="10"/>
    <col min="13584" max="13584" width="7" style="10" customWidth="1"/>
    <col min="13585" max="13824" width="8.88671875" style="10"/>
    <col min="13825" max="13825" width="3" style="10" customWidth="1"/>
    <col min="13826" max="13826" width="4.109375" style="10" customWidth="1"/>
    <col min="13827" max="13827" width="54" style="10" customWidth="1"/>
    <col min="13828" max="13828" width="3.6640625" style="10" customWidth="1"/>
    <col min="13829" max="13829" width="90.33203125" style="10" customWidth="1"/>
    <col min="13830" max="13831" width="8.88671875" style="10"/>
    <col min="13832" max="13832" width="15.44140625" style="10" customWidth="1"/>
    <col min="13833" max="13833" width="5.109375" style="10" customWidth="1"/>
    <col min="13834" max="13835" width="8.88671875" style="10"/>
    <col min="13836" max="13836" width="3" style="10" customWidth="1"/>
    <col min="13837" max="13839" width="8.88671875" style="10"/>
    <col min="13840" max="13840" width="7" style="10" customWidth="1"/>
    <col min="13841" max="14080" width="8.88671875" style="10"/>
    <col min="14081" max="14081" width="3" style="10" customWidth="1"/>
    <col min="14082" max="14082" width="4.109375" style="10" customWidth="1"/>
    <col min="14083" max="14083" width="54" style="10" customWidth="1"/>
    <col min="14084" max="14084" width="3.6640625" style="10" customWidth="1"/>
    <col min="14085" max="14085" width="90.33203125" style="10" customWidth="1"/>
    <col min="14086" max="14087" width="8.88671875" style="10"/>
    <col min="14088" max="14088" width="15.44140625" style="10" customWidth="1"/>
    <col min="14089" max="14089" width="5.109375" style="10" customWidth="1"/>
    <col min="14090" max="14091" width="8.88671875" style="10"/>
    <col min="14092" max="14092" width="3" style="10" customWidth="1"/>
    <col min="14093" max="14095" width="8.88671875" style="10"/>
    <col min="14096" max="14096" width="7" style="10" customWidth="1"/>
    <col min="14097" max="14336" width="8.88671875" style="10"/>
    <col min="14337" max="14337" width="3" style="10" customWidth="1"/>
    <col min="14338" max="14338" width="4.109375" style="10" customWidth="1"/>
    <col min="14339" max="14339" width="54" style="10" customWidth="1"/>
    <col min="14340" max="14340" width="3.6640625" style="10" customWidth="1"/>
    <col min="14341" max="14341" width="90.33203125" style="10" customWidth="1"/>
    <col min="14342" max="14343" width="8.88671875" style="10"/>
    <col min="14344" max="14344" width="15.44140625" style="10" customWidth="1"/>
    <col min="14345" max="14345" width="5.109375" style="10" customWidth="1"/>
    <col min="14346" max="14347" width="8.88671875" style="10"/>
    <col min="14348" max="14348" width="3" style="10" customWidth="1"/>
    <col min="14349" max="14351" width="8.88671875" style="10"/>
    <col min="14352" max="14352" width="7" style="10" customWidth="1"/>
    <col min="14353" max="14592" width="8.88671875" style="10"/>
    <col min="14593" max="14593" width="3" style="10" customWidth="1"/>
    <col min="14594" max="14594" width="4.109375" style="10" customWidth="1"/>
    <col min="14595" max="14595" width="54" style="10" customWidth="1"/>
    <col min="14596" max="14596" width="3.6640625" style="10" customWidth="1"/>
    <col min="14597" max="14597" width="90.33203125" style="10" customWidth="1"/>
    <col min="14598" max="14599" width="8.88671875" style="10"/>
    <col min="14600" max="14600" width="15.44140625" style="10" customWidth="1"/>
    <col min="14601" max="14601" width="5.109375" style="10" customWidth="1"/>
    <col min="14602" max="14603" width="8.88671875" style="10"/>
    <col min="14604" max="14604" width="3" style="10" customWidth="1"/>
    <col min="14605" max="14607" width="8.88671875" style="10"/>
    <col min="14608" max="14608" width="7" style="10" customWidth="1"/>
    <col min="14609" max="14848" width="8.88671875" style="10"/>
    <col min="14849" max="14849" width="3" style="10" customWidth="1"/>
    <col min="14850" max="14850" width="4.109375" style="10" customWidth="1"/>
    <col min="14851" max="14851" width="54" style="10" customWidth="1"/>
    <col min="14852" max="14852" width="3.6640625" style="10" customWidth="1"/>
    <col min="14853" max="14853" width="90.33203125" style="10" customWidth="1"/>
    <col min="14854" max="14855" width="8.88671875" style="10"/>
    <col min="14856" max="14856" width="15.44140625" style="10" customWidth="1"/>
    <col min="14857" max="14857" width="5.109375" style="10" customWidth="1"/>
    <col min="14858" max="14859" width="8.88671875" style="10"/>
    <col min="14860" max="14860" width="3" style="10" customWidth="1"/>
    <col min="14861" max="14863" width="8.88671875" style="10"/>
    <col min="14864" max="14864" width="7" style="10" customWidth="1"/>
    <col min="14865" max="15104" width="8.88671875" style="10"/>
    <col min="15105" max="15105" width="3" style="10" customWidth="1"/>
    <col min="15106" max="15106" width="4.109375" style="10" customWidth="1"/>
    <col min="15107" max="15107" width="54" style="10" customWidth="1"/>
    <col min="15108" max="15108" width="3.6640625" style="10" customWidth="1"/>
    <col min="15109" max="15109" width="90.33203125" style="10" customWidth="1"/>
    <col min="15110" max="15111" width="8.88671875" style="10"/>
    <col min="15112" max="15112" width="15.44140625" style="10" customWidth="1"/>
    <col min="15113" max="15113" width="5.109375" style="10" customWidth="1"/>
    <col min="15114" max="15115" width="8.88671875" style="10"/>
    <col min="15116" max="15116" width="3" style="10" customWidth="1"/>
    <col min="15117" max="15119" width="8.88671875" style="10"/>
    <col min="15120" max="15120" width="7" style="10" customWidth="1"/>
    <col min="15121" max="15360" width="8.88671875" style="10"/>
    <col min="15361" max="15361" width="3" style="10" customWidth="1"/>
    <col min="15362" max="15362" width="4.109375" style="10" customWidth="1"/>
    <col min="15363" max="15363" width="54" style="10" customWidth="1"/>
    <col min="15364" max="15364" width="3.6640625" style="10" customWidth="1"/>
    <col min="15365" max="15365" width="90.33203125" style="10" customWidth="1"/>
    <col min="15366" max="15367" width="8.88671875" style="10"/>
    <col min="15368" max="15368" width="15.44140625" style="10" customWidth="1"/>
    <col min="15369" max="15369" width="5.109375" style="10" customWidth="1"/>
    <col min="15370" max="15371" width="8.88671875" style="10"/>
    <col min="15372" max="15372" width="3" style="10" customWidth="1"/>
    <col min="15373" max="15375" width="8.88671875" style="10"/>
    <col min="15376" max="15376" width="7" style="10" customWidth="1"/>
    <col min="15377" max="15616" width="8.88671875" style="10"/>
    <col min="15617" max="15617" width="3" style="10" customWidth="1"/>
    <col min="15618" max="15618" width="4.109375" style="10" customWidth="1"/>
    <col min="15619" max="15619" width="54" style="10" customWidth="1"/>
    <col min="15620" max="15620" width="3.6640625" style="10" customWidth="1"/>
    <col min="15621" max="15621" width="90.33203125" style="10" customWidth="1"/>
    <col min="15622" max="15623" width="8.88671875" style="10"/>
    <col min="15624" max="15624" width="15.44140625" style="10" customWidth="1"/>
    <col min="15625" max="15625" width="5.109375" style="10" customWidth="1"/>
    <col min="15626" max="15627" width="8.88671875" style="10"/>
    <col min="15628" max="15628" width="3" style="10" customWidth="1"/>
    <col min="15629" max="15631" width="8.88671875" style="10"/>
    <col min="15632" max="15632" width="7" style="10" customWidth="1"/>
    <col min="15633" max="15872" width="8.88671875" style="10"/>
    <col min="15873" max="15873" width="3" style="10" customWidth="1"/>
    <col min="15874" max="15874" width="4.109375" style="10" customWidth="1"/>
    <col min="15875" max="15875" width="54" style="10" customWidth="1"/>
    <col min="15876" max="15876" width="3.6640625" style="10" customWidth="1"/>
    <col min="15877" max="15877" width="90.33203125" style="10" customWidth="1"/>
    <col min="15878" max="15879" width="8.88671875" style="10"/>
    <col min="15880" max="15880" width="15.44140625" style="10" customWidth="1"/>
    <col min="15881" max="15881" width="5.109375" style="10" customWidth="1"/>
    <col min="15882" max="15883" width="8.88671875" style="10"/>
    <col min="15884" max="15884" width="3" style="10" customWidth="1"/>
    <col min="15885" max="15887" width="8.88671875" style="10"/>
    <col min="15888" max="15888" width="7" style="10" customWidth="1"/>
    <col min="15889" max="16128" width="8.88671875" style="10"/>
    <col min="16129" max="16129" width="3" style="10" customWidth="1"/>
    <col min="16130" max="16130" width="4.109375" style="10" customWidth="1"/>
    <col min="16131" max="16131" width="54" style="10" customWidth="1"/>
    <col min="16132" max="16132" width="3.6640625" style="10" customWidth="1"/>
    <col min="16133" max="16133" width="90.33203125" style="10" customWidth="1"/>
    <col min="16134" max="16135" width="8.88671875" style="10"/>
    <col min="16136" max="16136" width="15.44140625" style="10" customWidth="1"/>
    <col min="16137" max="16137" width="5.109375" style="10" customWidth="1"/>
    <col min="16138" max="16139" width="8.88671875" style="10"/>
    <col min="16140" max="16140" width="3" style="10" customWidth="1"/>
    <col min="16141" max="16143" width="8.88671875" style="10"/>
    <col min="16144" max="16144" width="7" style="10" customWidth="1"/>
    <col min="16145" max="16384" width="8.88671875" style="10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1" customFormat="1" x14ac:dyDescent="0.3">
      <c r="E30" s="10"/>
      <c r="F30" s="10"/>
      <c r="G30" s="10"/>
      <c r="H30" s="10"/>
    </row>
    <row r="31" spans="5:8" s="11" customFormat="1" x14ac:dyDescent="0.3">
      <c r="E31" s="10"/>
      <c r="F31" s="10"/>
      <c r="G31" s="10"/>
      <c r="H31" s="10"/>
    </row>
    <row r="32" spans="5:8" s="11" customFormat="1" x14ac:dyDescent="0.3"/>
    <row r="40" spans="2:3" x14ac:dyDescent="0.3">
      <c r="B40" s="12"/>
      <c r="C40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3:I318"/>
  <sheetViews>
    <sheetView tabSelected="1" workbookViewId="0">
      <pane xSplit="3" ySplit="4" topLeftCell="D278" activePane="bottomRight" state="frozenSplit"/>
      <selection pane="topRight" activeCell="F1" sqref="F1"/>
      <selection pane="bottomLeft" activeCell="A3" sqref="A3"/>
      <selection pane="bottomRight" activeCell="K11" sqref="K11"/>
    </sheetView>
  </sheetViews>
  <sheetFormatPr defaultRowHeight="14.4" x14ac:dyDescent="0.3"/>
  <cols>
    <col min="1" max="1" width="8.33203125" style="8" bestFit="1" customWidth="1"/>
    <col min="2" max="2" width="4.33203125" style="8" bestFit="1" customWidth="1"/>
    <col min="3" max="3" width="43.44140625" style="8" customWidth="1"/>
    <col min="4" max="4" width="13" style="9" customWidth="1"/>
    <col min="5" max="5" width="2.109375" style="9" customWidth="1"/>
    <col min="6" max="6" width="14.5546875" style="9" customWidth="1"/>
    <col min="7" max="7" width="3.6640625" style="9" customWidth="1"/>
    <col min="8" max="8" width="14" customWidth="1"/>
  </cols>
  <sheetData>
    <row r="3" spans="1:8" ht="15" thickBot="1" x14ac:dyDescent="0.35">
      <c r="A3" s="1"/>
      <c r="B3" s="1"/>
      <c r="C3" s="1"/>
      <c r="D3" s="2"/>
      <c r="E3" s="2"/>
      <c r="F3" s="2"/>
      <c r="G3" s="2"/>
    </row>
    <row r="4" spans="1:8" s="7" customFormat="1" ht="15" thickBot="1" x14ac:dyDescent="0.35">
      <c r="A4" s="6"/>
      <c r="B4" s="6"/>
      <c r="C4" s="6"/>
      <c r="D4" s="15"/>
      <c r="E4" s="16"/>
      <c r="F4" s="32" t="s">
        <v>229</v>
      </c>
      <c r="G4" s="33"/>
      <c r="H4" s="55" t="s">
        <v>230</v>
      </c>
    </row>
    <row r="5" spans="1:8" x14ac:dyDescent="0.3">
      <c r="A5" s="1"/>
      <c r="B5" s="1"/>
      <c r="C5" s="1"/>
      <c r="D5" s="3"/>
      <c r="E5" s="4"/>
      <c r="F5" s="21"/>
      <c r="G5" s="18"/>
      <c r="H5" s="34"/>
    </row>
    <row r="6" spans="1:8" x14ac:dyDescent="0.3">
      <c r="A6" s="27" t="s">
        <v>1</v>
      </c>
      <c r="B6" s="27"/>
      <c r="C6" s="27"/>
      <c r="D6" s="21"/>
      <c r="E6" s="4"/>
      <c r="F6" s="21"/>
      <c r="G6" s="18"/>
      <c r="H6" s="34"/>
    </row>
    <row r="7" spans="1:8" x14ac:dyDescent="0.3">
      <c r="A7" s="27"/>
      <c r="B7" s="27" t="s">
        <v>16</v>
      </c>
      <c r="C7" s="27" t="s">
        <v>17</v>
      </c>
      <c r="D7" s="21"/>
      <c r="E7" s="4"/>
      <c r="F7" s="21"/>
      <c r="G7" s="18"/>
      <c r="H7" s="34"/>
    </row>
    <row r="8" spans="1:8" x14ac:dyDescent="0.3">
      <c r="A8" s="27"/>
      <c r="B8" s="27"/>
      <c r="C8" s="27"/>
      <c r="D8" s="21"/>
      <c r="E8" s="4"/>
      <c r="F8" s="21"/>
      <c r="G8" s="18"/>
      <c r="H8" s="34"/>
    </row>
    <row r="9" spans="1:8" x14ac:dyDescent="0.3">
      <c r="A9" s="27"/>
      <c r="B9" s="27" t="s">
        <v>15</v>
      </c>
      <c r="C9" s="27"/>
      <c r="D9" s="21"/>
      <c r="E9" s="4"/>
      <c r="F9" s="21"/>
      <c r="G9" s="18"/>
      <c r="H9" s="34"/>
    </row>
    <row r="10" spans="1:8" x14ac:dyDescent="0.3">
      <c r="A10" s="27"/>
      <c r="B10" s="27"/>
      <c r="C10" s="27" t="s">
        <v>10</v>
      </c>
      <c r="D10" s="17"/>
      <c r="E10" s="14"/>
      <c r="F10" s="17">
        <v>7400</v>
      </c>
      <c r="G10" s="18"/>
      <c r="H10" s="35">
        <v>6993</v>
      </c>
    </row>
    <row r="11" spans="1:8" x14ac:dyDescent="0.3">
      <c r="A11" s="27"/>
      <c r="B11" s="27"/>
      <c r="C11" s="27" t="s">
        <v>231</v>
      </c>
      <c r="D11" s="17"/>
      <c r="E11" s="14"/>
      <c r="F11" s="17">
        <v>600</v>
      </c>
      <c r="G11" s="18"/>
      <c r="H11" s="35">
        <v>567</v>
      </c>
    </row>
    <row r="12" spans="1:8" x14ac:dyDescent="0.3">
      <c r="A12" s="27"/>
      <c r="B12" s="27"/>
      <c r="C12" s="27" t="s">
        <v>232</v>
      </c>
      <c r="D12" s="17"/>
      <c r="E12" s="14"/>
      <c r="F12" s="17">
        <v>200</v>
      </c>
      <c r="G12" s="18"/>
      <c r="H12" s="35"/>
    </row>
    <row r="13" spans="1:8" ht="15" thickBot="1" x14ac:dyDescent="0.35">
      <c r="A13" s="27"/>
      <c r="B13" s="27"/>
      <c r="C13" s="27"/>
      <c r="D13" s="23"/>
      <c r="E13" s="14"/>
      <c r="F13" s="19"/>
      <c r="G13" s="18"/>
      <c r="H13" s="39"/>
    </row>
    <row r="14" spans="1:8" x14ac:dyDescent="0.3">
      <c r="A14" s="27"/>
      <c r="B14" s="27" t="s">
        <v>211</v>
      </c>
      <c r="C14" s="27" t="s">
        <v>212</v>
      </c>
      <c r="D14" s="17"/>
      <c r="E14" s="14"/>
      <c r="F14" s="17">
        <f>SUM(F10:F13)</f>
        <v>8200</v>
      </c>
      <c r="G14" s="18"/>
      <c r="H14" s="17">
        <f>SUM(H10:H13)</f>
        <v>7560</v>
      </c>
    </row>
    <row r="15" spans="1:8" x14ac:dyDescent="0.3">
      <c r="A15" s="27"/>
      <c r="B15" s="27"/>
      <c r="C15" s="27"/>
      <c r="D15" s="17"/>
      <c r="E15" s="14"/>
      <c r="F15" s="17"/>
      <c r="G15" s="18"/>
      <c r="H15" s="35"/>
    </row>
    <row r="16" spans="1:8" x14ac:dyDescent="0.3">
      <c r="A16" s="27"/>
      <c r="B16" s="27" t="s">
        <v>11</v>
      </c>
      <c r="C16" s="27" t="s">
        <v>234</v>
      </c>
      <c r="D16" s="17"/>
      <c r="E16" s="14"/>
      <c r="F16" s="17">
        <v>100</v>
      </c>
      <c r="G16" s="18"/>
      <c r="H16" s="35">
        <v>125</v>
      </c>
    </row>
    <row r="17" spans="1:9" x14ac:dyDescent="0.3">
      <c r="A17" s="27"/>
      <c r="B17" s="27"/>
      <c r="C17" s="27"/>
      <c r="D17" s="17"/>
      <c r="E17" s="14"/>
      <c r="F17" s="17"/>
      <c r="G17" s="18"/>
      <c r="H17" s="35"/>
    </row>
    <row r="18" spans="1:9" x14ac:dyDescent="0.3">
      <c r="A18" s="27"/>
      <c r="B18" s="27" t="s">
        <v>12</v>
      </c>
      <c r="C18" s="27" t="s">
        <v>13</v>
      </c>
      <c r="D18" s="17"/>
      <c r="E18" s="14"/>
      <c r="F18" s="17"/>
      <c r="G18" s="18"/>
      <c r="H18" s="35"/>
    </row>
    <row r="19" spans="1:9" x14ac:dyDescent="0.3">
      <c r="A19" s="27"/>
      <c r="B19" s="27"/>
      <c r="C19" s="27" t="s">
        <v>275</v>
      </c>
      <c r="D19" s="17"/>
      <c r="E19" s="14"/>
      <c r="F19" s="17"/>
      <c r="G19" s="18"/>
      <c r="H19" s="44">
        <v>904.01</v>
      </c>
      <c r="I19" s="66" t="s">
        <v>264</v>
      </c>
    </row>
    <row r="20" spans="1:9" x14ac:dyDescent="0.3">
      <c r="A20" s="27"/>
      <c r="B20" s="27"/>
      <c r="C20" s="27" t="s">
        <v>14</v>
      </c>
      <c r="D20" s="17"/>
      <c r="E20" s="14"/>
      <c r="F20" s="17"/>
      <c r="G20" s="18"/>
      <c r="H20" s="42">
        <v>23.44</v>
      </c>
      <c r="I20" s="66" t="s">
        <v>265</v>
      </c>
    </row>
    <row r="21" spans="1:9" x14ac:dyDescent="0.3">
      <c r="A21" s="27"/>
      <c r="B21" s="27" t="s">
        <v>12</v>
      </c>
      <c r="C21" s="27" t="s">
        <v>213</v>
      </c>
      <c r="D21" s="17"/>
      <c r="E21" s="14"/>
      <c r="F21" s="17"/>
      <c r="G21" s="18"/>
      <c r="H21" s="44">
        <f>SUM(H19:H20)</f>
        <v>927.45</v>
      </c>
    </row>
    <row r="22" spans="1:9" x14ac:dyDescent="0.3">
      <c r="A22" s="27"/>
      <c r="B22" s="27"/>
      <c r="C22" s="27"/>
      <c r="D22" s="17"/>
      <c r="E22" s="14"/>
      <c r="F22" s="17"/>
      <c r="G22" s="18"/>
      <c r="H22" s="35"/>
    </row>
    <row r="23" spans="1:9" x14ac:dyDescent="0.3">
      <c r="A23" s="27"/>
      <c r="B23" s="27" t="s">
        <v>18</v>
      </c>
      <c r="C23" s="27" t="s">
        <v>19</v>
      </c>
      <c r="D23" s="17"/>
      <c r="E23" s="14"/>
      <c r="F23" s="17"/>
      <c r="G23" s="18"/>
      <c r="H23" s="35"/>
    </row>
    <row r="24" spans="1:9" x14ac:dyDescent="0.3">
      <c r="A24" s="27"/>
      <c r="B24" s="27"/>
      <c r="C24" s="27" t="s">
        <v>20</v>
      </c>
      <c r="D24" s="17"/>
      <c r="E24" s="14"/>
      <c r="F24" s="17"/>
      <c r="G24" s="18"/>
      <c r="H24" s="35">
        <v>245.25</v>
      </c>
    </row>
    <row r="25" spans="1:9" x14ac:dyDescent="0.3">
      <c r="A25" s="27"/>
      <c r="B25" s="27"/>
      <c r="C25" s="27" t="s">
        <v>21</v>
      </c>
      <c r="D25" s="17"/>
      <c r="E25" s="14"/>
      <c r="F25" s="17"/>
      <c r="G25" s="18"/>
      <c r="H25" s="35">
        <v>249</v>
      </c>
    </row>
    <row r="26" spans="1:9" x14ac:dyDescent="0.3">
      <c r="A26" s="27"/>
      <c r="B26" s="27"/>
      <c r="C26" s="27" t="s">
        <v>22</v>
      </c>
      <c r="D26" s="17"/>
      <c r="E26" s="14"/>
      <c r="F26" s="17"/>
      <c r="G26" s="18"/>
      <c r="H26" s="35"/>
    </row>
    <row r="27" spans="1:9" x14ac:dyDescent="0.3">
      <c r="A27" s="27"/>
      <c r="B27" s="27"/>
      <c r="C27" s="27" t="s">
        <v>23</v>
      </c>
      <c r="D27" s="17"/>
      <c r="E27" s="14"/>
      <c r="F27" s="17"/>
      <c r="G27" s="18"/>
      <c r="H27" s="35"/>
    </row>
    <row r="28" spans="1:9" x14ac:dyDescent="0.3">
      <c r="A28" s="27"/>
      <c r="B28" s="27"/>
      <c r="C28" s="27" t="s">
        <v>24</v>
      </c>
      <c r="D28" s="17"/>
      <c r="E28" s="14"/>
      <c r="F28" s="17"/>
      <c r="G28" s="18"/>
      <c r="H28" s="35"/>
    </row>
    <row r="29" spans="1:9" x14ac:dyDescent="0.3">
      <c r="A29" s="27"/>
      <c r="B29" s="27"/>
      <c r="C29" s="27" t="s">
        <v>25</v>
      </c>
      <c r="D29" s="17"/>
      <c r="E29" s="14"/>
      <c r="F29" s="17"/>
      <c r="G29" s="18"/>
      <c r="H29" s="35">
        <v>2235</v>
      </c>
    </row>
    <row r="30" spans="1:9" x14ac:dyDescent="0.3">
      <c r="A30" s="27"/>
      <c r="B30" s="27"/>
      <c r="C30" s="27" t="s">
        <v>26</v>
      </c>
      <c r="D30" s="17"/>
      <c r="E30" s="14"/>
      <c r="F30" s="41"/>
      <c r="G30" s="18"/>
      <c r="H30" s="42"/>
    </row>
    <row r="31" spans="1:9" x14ac:dyDescent="0.3">
      <c r="A31" s="27"/>
      <c r="B31" s="27" t="s">
        <v>18</v>
      </c>
      <c r="C31" s="27" t="s">
        <v>217</v>
      </c>
      <c r="D31" s="17"/>
      <c r="E31" s="14"/>
      <c r="F31" s="17">
        <v>500</v>
      </c>
      <c r="G31" s="18"/>
      <c r="H31" s="35">
        <f>SUM(H24:H30)</f>
        <v>2729.25</v>
      </c>
    </row>
    <row r="32" spans="1:9" x14ac:dyDescent="0.3">
      <c r="A32" s="27"/>
      <c r="B32" s="27"/>
      <c r="C32" s="27"/>
      <c r="D32" s="17"/>
      <c r="E32" s="14"/>
      <c r="F32" s="17"/>
      <c r="G32" s="18"/>
      <c r="H32" s="35"/>
    </row>
    <row r="33" spans="1:8" x14ac:dyDescent="0.3">
      <c r="A33" s="27"/>
      <c r="B33" s="27" t="s">
        <v>27</v>
      </c>
      <c r="C33" s="27" t="s">
        <v>34</v>
      </c>
      <c r="D33" s="17"/>
      <c r="E33" s="14"/>
      <c r="F33" s="17"/>
      <c r="G33" s="18"/>
      <c r="H33" s="35"/>
    </row>
    <row r="34" spans="1:8" x14ac:dyDescent="0.3">
      <c r="A34" s="27"/>
      <c r="B34" s="27"/>
      <c r="C34" s="27"/>
      <c r="D34" s="17"/>
      <c r="E34" s="14"/>
      <c r="F34" s="17"/>
      <c r="G34" s="18"/>
      <c r="H34" s="35"/>
    </row>
    <row r="35" spans="1:8" x14ac:dyDescent="0.3">
      <c r="A35" s="27"/>
      <c r="B35" s="27" t="s">
        <v>28</v>
      </c>
      <c r="C35" s="27" t="s">
        <v>29</v>
      </c>
      <c r="D35" s="17"/>
      <c r="E35" s="14"/>
      <c r="F35" s="17"/>
      <c r="G35" s="18"/>
      <c r="H35" s="35"/>
    </row>
    <row r="36" spans="1:8" x14ac:dyDescent="0.3">
      <c r="A36" s="27"/>
      <c r="B36" s="27"/>
      <c r="C36" s="27"/>
      <c r="D36" s="17"/>
      <c r="E36" s="14"/>
      <c r="F36" s="17"/>
      <c r="G36" s="18"/>
      <c r="H36" s="35"/>
    </row>
    <row r="37" spans="1:8" x14ac:dyDescent="0.3">
      <c r="A37" s="27"/>
      <c r="B37" s="27" t="s">
        <v>30</v>
      </c>
      <c r="C37" s="27" t="s">
        <v>31</v>
      </c>
      <c r="D37" s="17"/>
      <c r="E37" s="14"/>
      <c r="F37" s="17"/>
      <c r="G37" s="18"/>
      <c r="H37" s="35"/>
    </row>
    <row r="38" spans="1:8" x14ac:dyDescent="0.3">
      <c r="A38" s="27"/>
      <c r="B38" s="27"/>
      <c r="C38" s="27" t="s">
        <v>32</v>
      </c>
      <c r="D38" s="17"/>
      <c r="E38" s="14"/>
      <c r="F38" s="23"/>
      <c r="G38" s="18"/>
      <c r="H38" s="35">
        <v>4.0999999999999996</v>
      </c>
    </row>
    <row r="39" spans="1:8" x14ac:dyDescent="0.3">
      <c r="A39" s="27"/>
      <c r="B39" s="27"/>
      <c r="C39" s="27" t="s">
        <v>33</v>
      </c>
      <c r="D39" s="17"/>
      <c r="E39" s="14"/>
      <c r="F39" s="41"/>
      <c r="G39" s="18"/>
      <c r="H39" s="42">
        <v>24.23</v>
      </c>
    </row>
    <row r="40" spans="1:8" x14ac:dyDescent="0.3">
      <c r="A40" s="27"/>
      <c r="B40" s="27" t="s">
        <v>30</v>
      </c>
      <c r="C40" s="27" t="s">
        <v>214</v>
      </c>
      <c r="D40" s="17"/>
      <c r="E40" s="14"/>
      <c r="F40" s="17">
        <v>6</v>
      </c>
      <c r="G40" s="18"/>
      <c r="H40" s="35">
        <f>SUM(H38:H39)</f>
        <v>28.33</v>
      </c>
    </row>
    <row r="41" spans="1:8" x14ac:dyDescent="0.3">
      <c r="A41" s="27"/>
      <c r="B41" s="27"/>
      <c r="C41" s="27"/>
      <c r="D41" s="17"/>
      <c r="E41" s="14"/>
      <c r="F41" s="17"/>
      <c r="G41" s="18"/>
      <c r="H41" s="35"/>
    </row>
    <row r="42" spans="1:8" x14ac:dyDescent="0.3">
      <c r="A42" s="27"/>
      <c r="B42" s="27"/>
      <c r="C42" s="27"/>
      <c r="D42" s="17"/>
      <c r="E42" s="14"/>
      <c r="F42" s="17"/>
      <c r="G42" s="18"/>
      <c r="H42" s="35"/>
    </row>
    <row r="43" spans="1:8" x14ac:dyDescent="0.3">
      <c r="A43" s="27"/>
      <c r="B43" s="27" t="s">
        <v>35</v>
      </c>
      <c r="C43" s="27" t="s">
        <v>36</v>
      </c>
      <c r="D43" s="17"/>
      <c r="E43" s="14"/>
      <c r="F43" s="17"/>
      <c r="G43" s="18"/>
      <c r="H43" s="35"/>
    </row>
    <row r="44" spans="1:8" x14ac:dyDescent="0.3">
      <c r="A44" s="27"/>
      <c r="B44" s="27"/>
      <c r="C44" s="27" t="s">
        <v>37</v>
      </c>
      <c r="D44" s="17"/>
      <c r="E44" s="14"/>
      <c r="F44" s="17">
        <v>2000</v>
      </c>
      <c r="G44" s="18"/>
      <c r="H44" s="35">
        <v>7300</v>
      </c>
    </row>
    <row r="45" spans="1:8" x14ac:dyDescent="0.3">
      <c r="A45" s="27"/>
      <c r="B45" s="27"/>
      <c r="C45" s="27" t="s">
        <v>38</v>
      </c>
      <c r="D45" s="17"/>
      <c r="E45" s="14"/>
      <c r="F45" s="17"/>
      <c r="G45" s="18"/>
      <c r="H45" s="35">
        <v>125</v>
      </c>
    </row>
    <row r="46" spans="1:8" x14ac:dyDescent="0.3">
      <c r="A46" s="27"/>
      <c r="B46" s="27"/>
      <c r="C46" s="27" t="s">
        <v>39</v>
      </c>
      <c r="D46" s="17"/>
      <c r="E46" s="14"/>
      <c r="F46" s="17"/>
      <c r="G46" s="18"/>
      <c r="H46" s="35"/>
    </row>
    <row r="47" spans="1:8" x14ac:dyDescent="0.3">
      <c r="A47" s="27"/>
      <c r="B47" s="27"/>
      <c r="C47" s="27" t="s">
        <v>41</v>
      </c>
      <c r="D47" s="17"/>
      <c r="E47" s="14"/>
      <c r="F47" s="17"/>
      <c r="G47" s="18"/>
      <c r="H47" s="35">
        <v>3850</v>
      </c>
    </row>
    <row r="48" spans="1:8" x14ac:dyDescent="0.3">
      <c r="A48" s="27"/>
      <c r="B48" s="27"/>
      <c r="C48" s="27" t="s">
        <v>42</v>
      </c>
      <c r="D48" s="17"/>
      <c r="E48" s="14"/>
      <c r="F48" s="17"/>
      <c r="G48" s="18"/>
      <c r="H48" s="35"/>
    </row>
    <row r="49" spans="1:8" x14ac:dyDescent="0.3">
      <c r="A49" s="27"/>
      <c r="B49" s="27"/>
      <c r="C49" s="27" t="s">
        <v>243</v>
      </c>
      <c r="D49" s="17"/>
      <c r="E49" s="14"/>
      <c r="F49" s="17"/>
      <c r="G49" s="18"/>
      <c r="H49" s="35">
        <v>480</v>
      </c>
    </row>
    <row r="50" spans="1:8" x14ac:dyDescent="0.3">
      <c r="A50" s="27"/>
      <c r="B50" s="27"/>
      <c r="C50" s="27" t="s">
        <v>40</v>
      </c>
      <c r="D50" s="17"/>
      <c r="E50" s="14"/>
      <c r="F50" s="41"/>
      <c r="G50" s="18"/>
      <c r="H50" s="42"/>
    </row>
    <row r="51" spans="1:8" x14ac:dyDescent="0.3">
      <c r="A51" s="27"/>
      <c r="B51" s="27" t="s">
        <v>35</v>
      </c>
      <c r="C51" s="27" t="s">
        <v>215</v>
      </c>
      <c r="D51" s="17"/>
      <c r="E51" s="14"/>
      <c r="F51" s="17">
        <f>SUM(F44:F50)</f>
        <v>2000</v>
      </c>
      <c r="G51" s="18"/>
      <c r="H51" s="35">
        <f>SUM(H44:H50)</f>
        <v>11755</v>
      </c>
    </row>
    <row r="52" spans="1:8" x14ac:dyDescent="0.3">
      <c r="A52" s="27"/>
      <c r="B52" s="27"/>
      <c r="C52" s="27"/>
      <c r="D52" s="17"/>
      <c r="E52" s="14"/>
      <c r="F52" s="17"/>
      <c r="G52" s="18"/>
      <c r="H52" s="35"/>
    </row>
    <row r="53" spans="1:8" x14ac:dyDescent="0.3">
      <c r="A53" s="27"/>
      <c r="B53" s="27" t="s">
        <v>44</v>
      </c>
      <c r="C53" s="27" t="s">
        <v>9</v>
      </c>
      <c r="D53" s="17"/>
      <c r="E53" s="14"/>
      <c r="F53" s="17"/>
      <c r="G53" s="18"/>
      <c r="H53" s="35"/>
    </row>
    <row r="54" spans="1:8" x14ac:dyDescent="0.3">
      <c r="A54" s="27"/>
      <c r="B54" s="27"/>
      <c r="C54" s="27" t="s">
        <v>45</v>
      </c>
      <c r="D54" s="17"/>
      <c r="E54" s="14"/>
      <c r="F54" s="17"/>
      <c r="G54" s="18"/>
      <c r="H54" s="35">
        <v>621</v>
      </c>
    </row>
    <row r="55" spans="1:8" x14ac:dyDescent="0.3">
      <c r="A55" s="27"/>
      <c r="B55" s="27"/>
      <c r="C55" s="27" t="s">
        <v>46</v>
      </c>
      <c r="D55" s="17"/>
      <c r="E55" s="14"/>
      <c r="F55" s="17"/>
      <c r="G55" s="18"/>
      <c r="H55" s="35"/>
    </row>
    <row r="56" spans="1:8" x14ac:dyDescent="0.3">
      <c r="A56" s="27"/>
      <c r="B56" s="27"/>
      <c r="C56" s="27" t="s">
        <v>47</v>
      </c>
      <c r="D56" s="17"/>
      <c r="E56" s="14"/>
      <c r="F56" s="17"/>
      <c r="G56" s="18"/>
      <c r="H56" s="35"/>
    </row>
    <row r="57" spans="1:8" x14ac:dyDescent="0.3">
      <c r="A57" s="27"/>
      <c r="B57" s="27"/>
      <c r="C57" s="27" t="s">
        <v>48</v>
      </c>
      <c r="D57" s="17"/>
      <c r="E57" s="14"/>
      <c r="F57" s="23"/>
      <c r="G57" s="18"/>
      <c r="H57" s="43"/>
    </row>
    <row r="58" spans="1:8" x14ac:dyDescent="0.3">
      <c r="A58" s="27"/>
      <c r="B58" s="27"/>
      <c r="C58" s="27" t="s">
        <v>233</v>
      </c>
      <c r="D58" s="17"/>
      <c r="E58" s="14"/>
      <c r="F58" s="41"/>
      <c r="G58" s="18"/>
      <c r="H58" s="42">
        <v>1400</v>
      </c>
    </row>
    <row r="59" spans="1:8" x14ac:dyDescent="0.3">
      <c r="A59" s="27"/>
      <c r="B59" s="27" t="s">
        <v>44</v>
      </c>
      <c r="C59" s="27" t="s">
        <v>216</v>
      </c>
      <c r="D59" s="17"/>
      <c r="E59" s="14"/>
      <c r="F59" s="17">
        <v>5150</v>
      </c>
      <c r="G59" s="18"/>
      <c r="H59" s="35">
        <f>SUM(H54:H58)</f>
        <v>2021</v>
      </c>
    </row>
    <row r="60" spans="1:8" x14ac:dyDescent="0.3">
      <c r="A60" s="27"/>
      <c r="B60" s="27" t="s">
        <v>244</v>
      </c>
      <c r="C60" s="27" t="s">
        <v>245</v>
      </c>
      <c r="D60" s="17"/>
      <c r="E60" s="14"/>
      <c r="F60" s="17"/>
      <c r="G60" s="18"/>
      <c r="H60" s="42">
        <v>8.16</v>
      </c>
    </row>
    <row r="61" spans="1:8" ht="15" thickBot="1" x14ac:dyDescent="0.35">
      <c r="A61" s="27"/>
      <c r="B61" s="27"/>
      <c r="C61" s="27" t="s">
        <v>43</v>
      </c>
      <c r="D61" s="17"/>
      <c r="E61" s="14"/>
      <c r="F61" s="20">
        <f>SUM(F14,F16,F31,F40,F51,F59)</f>
        <v>15956</v>
      </c>
      <c r="G61" s="18"/>
      <c r="H61" s="20">
        <v>25154.19</v>
      </c>
    </row>
    <row r="62" spans="1:8" ht="15" thickTop="1" x14ac:dyDescent="0.3">
      <c r="A62" s="27"/>
      <c r="B62" s="27"/>
      <c r="C62" s="27"/>
      <c r="D62" s="17"/>
      <c r="E62" s="14"/>
      <c r="F62" s="17"/>
      <c r="G62" s="18"/>
      <c r="H62" s="35"/>
    </row>
    <row r="63" spans="1:8" x14ac:dyDescent="0.3">
      <c r="A63" s="27" t="s">
        <v>49</v>
      </c>
      <c r="B63" s="27"/>
      <c r="C63" s="27"/>
      <c r="D63" s="17"/>
      <c r="E63" s="14"/>
      <c r="F63" s="17"/>
      <c r="G63" s="18"/>
      <c r="H63" s="35"/>
    </row>
    <row r="64" spans="1:8" x14ac:dyDescent="0.3">
      <c r="A64" s="27"/>
      <c r="B64" s="27"/>
      <c r="C64" s="27"/>
      <c r="D64" s="17"/>
      <c r="E64" s="14"/>
      <c r="F64" s="17"/>
      <c r="G64" s="18"/>
      <c r="H64" s="35"/>
    </row>
    <row r="65" spans="1:8" x14ac:dyDescent="0.3">
      <c r="A65" s="27"/>
      <c r="B65" s="27" t="s">
        <v>2</v>
      </c>
      <c r="C65" s="27" t="s">
        <v>50</v>
      </c>
      <c r="D65" s="17"/>
      <c r="E65" s="14"/>
      <c r="F65" s="17"/>
      <c r="G65" s="18"/>
      <c r="H65" s="35"/>
    </row>
    <row r="66" spans="1:8" x14ac:dyDescent="0.3">
      <c r="A66" s="27"/>
      <c r="B66" s="27"/>
      <c r="C66" s="27" t="s">
        <v>51</v>
      </c>
      <c r="D66" s="17"/>
      <c r="E66" s="14"/>
      <c r="F66" s="17">
        <v>540</v>
      </c>
      <c r="G66" s="18"/>
      <c r="H66" s="35"/>
    </row>
    <row r="67" spans="1:8" x14ac:dyDescent="0.3">
      <c r="A67" s="27"/>
      <c r="B67" s="27"/>
      <c r="C67" s="27" t="s">
        <v>52</v>
      </c>
      <c r="D67" s="17"/>
      <c r="E67" s="14"/>
      <c r="F67" s="17"/>
      <c r="G67" s="18"/>
      <c r="H67" s="35"/>
    </row>
    <row r="68" spans="1:8" x14ac:dyDescent="0.3">
      <c r="A68" s="27"/>
      <c r="B68" s="27"/>
      <c r="C68" s="27" t="s">
        <v>53</v>
      </c>
      <c r="D68" s="17"/>
      <c r="E68" s="14"/>
      <c r="F68" s="17">
        <v>720</v>
      </c>
      <c r="G68" s="18"/>
      <c r="H68" s="35"/>
    </row>
    <row r="69" spans="1:8" x14ac:dyDescent="0.3">
      <c r="A69" s="27"/>
      <c r="B69" s="27"/>
      <c r="C69" s="27" t="s">
        <v>54</v>
      </c>
      <c r="D69" s="17"/>
      <c r="E69" s="14"/>
      <c r="F69" s="17">
        <v>35</v>
      </c>
      <c r="G69" s="18"/>
      <c r="H69" s="35"/>
    </row>
    <row r="70" spans="1:8" ht="15.6" x14ac:dyDescent="0.4">
      <c r="A70" s="27"/>
      <c r="B70" s="27"/>
      <c r="C70" s="27" t="s">
        <v>55</v>
      </c>
      <c r="D70" s="17"/>
      <c r="E70" s="14"/>
      <c r="F70" s="45"/>
      <c r="G70" s="18"/>
      <c r="H70" s="42"/>
    </row>
    <row r="71" spans="1:8" x14ac:dyDescent="0.3">
      <c r="A71" s="27"/>
      <c r="B71" s="27" t="s">
        <v>2</v>
      </c>
      <c r="C71" s="27" t="s">
        <v>218</v>
      </c>
      <c r="D71" s="17"/>
      <c r="E71" s="14"/>
      <c r="F71" s="17">
        <f>SUM(F66:F70)</f>
        <v>1295</v>
      </c>
      <c r="G71" s="18"/>
      <c r="H71" s="35">
        <f>SUM(H66:H70)</f>
        <v>0</v>
      </c>
    </row>
    <row r="72" spans="1:8" x14ac:dyDescent="0.3">
      <c r="A72" s="27"/>
      <c r="B72" s="27"/>
      <c r="C72" s="27"/>
      <c r="D72" s="17"/>
      <c r="E72" s="14"/>
      <c r="F72" s="17"/>
      <c r="G72" s="18"/>
      <c r="H72" s="35"/>
    </row>
    <row r="73" spans="1:8" x14ac:dyDescent="0.3">
      <c r="A73" s="27"/>
      <c r="B73" s="27" t="s">
        <v>56</v>
      </c>
      <c r="C73" s="27" t="s">
        <v>57</v>
      </c>
      <c r="D73" s="17"/>
      <c r="E73" s="14"/>
      <c r="F73" s="17"/>
      <c r="G73" s="18"/>
      <c r="H73" s="35"/>
    </row>
    <row r="74" spans="1:8" x14ac:dyDescent="0.3">
      <c r="A74" s="27"/>
      <c r="B74" s="27"/>
      <c r="C74" s="27" t="s">
        <v>58</v>
      </c>
      <c r="D74" s="17"/>
      <c r="E74" s="14"/>
      <c r="F74" s="17">
        <v>140</v>
      </c>
      <c r="G74" s="18"/>
      <c r="H74" s="35">
        <v>140</v>
      </c>
    </row>
    <row r="75" spans="1:8" x14ac:dyDescent="0.3">
      <c r="A75" s="27"/>
      <c r="B75" s="27"/>
      <c r="C75" s="27" t="s">
        <v>59</v>
      </c>
      <c r="D75" s="17"/>
      <c r="E75" s="14"/>
      <c r="F75" s="17">
        <v>298</v>
      </c>
      <c r="G75" s="18"/>
      <c r="H75" s="35">
        <v>127.6</v>
      </c>
    </row>
    <row r="76" spans="1:8" x14ac:dyDescent="0.3">
      <c r="A76" s="27"/>
      <c r="B76" s="27"/>
      <c r="C76" s="27" t="s">
        <v>60</v>
      </c>
      <c r="D76" s="17"/>
      <c r="E76" s="14"/>
      <c r="F76" s="17"/>
      <c r="G76" s="18"/>
      <c r="H76" s="35"/>
    </row>
    <row r="77" spans="1:8" x14ac:dyDescent="0.3">
      <c r="A77" s="27"/>
      <c r="B77" s="27"/>
      <c r="C77" s="27" t="s">
        <v>61</v>
      </c>
      <c r="D77" s="17"/>
      <c r="E77" s="14"/>
      <c r="F77" s="17">
        <v>315</v>
      </c>
      <c r="G77" s="18"/>
      <c r="H77" s="35">
        <v>271.95999999999998</v>
      </c>
    </row>
    <row r="78" spans="1:8" x14ac:dyDescent="0.3">
      <c r="A78" s="27"/>
      <c r="B78" s="27"/>
      <c r="C78" s="27" t="s">
        <v>62</v>
      </c>
      <c r="D78" s="17"/>
      <c r="E78" s="14"/>
      <c r="F78" s="17">
        <v>35</v>
      </c>
      <c r="G78" s="18"/>
      <c r="H78" s="35">
        <v>35</v>
      </c>
    </row>
    <row r="79" spans="1:8" x14ac:dyDescent="0.3">
      <c r="A79" s="27"/>
      <c r="B79" s="27"/>
      <c r="C79" s="27" t="s">
        <v>63</v>
      </c>
      <c r="D79" s="17"/>
      <c r="E79" s="14"/>
      <c r="F79" s="17">
        <v>35</v>
      </c>
      <c r="G79" s="18"/>
      <c r="H79" s="35"/>
    </row>
    <row r="80" spans="1:8" x14ac:dyDescent="0.3">
      <c r="A80" s="27"/>
      <c r="B80" s="27"/>
      <c r="C80" s="27" t="s">
        <v>64</v>
      </c>
      <c r="D80" s="17"/>
      <c r="E80" s="14"/>
      <c r="F80" s="41">
        <v>35</v>
      </c>
      <c r="G80" s="18"/>
      <c r="H80" s="42">
        <v>35</v>
      </c>
    </row>
    <row r="81" spans="1:8" x14ac:dyDescent="0.3">
      <c r="A81" s="27"/>
      <c r="B81" s="27" t="s">
        <v>56</v>
      </c>
      <c r="C81" s="27" t="s">
        <v>219</v>
      </c>
      <c r="D81" s="17"/>
      <c r="E81" s="14"/>
      <c r="F81" s="23">
        <f>SUM(F74:F80)</f>
        <v>858</v>
      </c>
      <c r="G81" s="18"/>
      <c r="H81" s="35">
        <f>SUM(H74:H80)</f>
        <v>609.55999999999995</v>
      </c>
    </row>
    <row r="82" spans="1:8" x14ac:dyDescent="0.3">
      <c r="A82" s="27"/>
      <c r="B82" s="27"/>
      <c r="C82" s="27"/>
      <c r="D82" s="17"/>
      <c r="E82" s="14"/>
      <c r="F82" s="23"/>
      <c r="G82" s="18"/>
      <c r="H82" s="35"/>
    </row>
    <row r="83" spans="1:8" x14ac:dyDescent="0.3">
      <c r="A83" s="27"/>
      <c r="B83" s="27" t="s">
        <v>3</v>
      </c>
      <c r="C83" s="27" t="s">
        <v>65</v>
      </c>
      <c r="D83" s="17"/>
      <c r="E83" s="14"/>
      <c r="F83" s="23"/>
      <c r="G83" s="18"/>
      <c r="H83" s="35"/>
    </row>
    <row r="84" spans="1:8" x14ac:dyDescent="0.3">
      <c r="A84" s="27"/>
      <c r="B84" s="27"/>
      <c r="C84" s="27" t="s">
        <v>66</v>
      </c>
      <c r="D84" s="17"/>
      <c r="E84" s="14"/>
      <c r="F84" s="23">
        <v>320</v>
      </c>
      <c r="G84" s="18"/>
      <c r="H84" s="35"/>
    </row>
    <row r="85" spans="1:8" x14ac:dyDescent="0.3">
      <c r="A85" s="27"/>
      <c r="B85" s="27"/>
      <c r="C85" s="27" t="s">
        <v>67</v>
      </c>
      <c r="D85" s="17"/>
      <c r="E85" s="14"/>
      <c r="F85" s="23">
        <v>540</v>
      </c>
      <c r="G85" s="18"/>
      <c r="H85" s="35"/>
    </row>
    <row r="86" spans="1:8" x14ac:dyDescent="0.3">
      <c r="A86" s="27"/>
      <c r="B86" s="27"/>
      <c r="C86" s="27" t="s">
        <v>68</v>
      </c>
      <c r="D86" s="17"/>
      <c r="E86" s="14"/>
      <c r="F86" s="23"/>
      <c r="G86" s="18"/>
      <c r="H86" s="35"/>
    </row>
    <row r="87" spans="1:8" x14ac:dyDescent="0.3">
      <c r="A87" s="27"/>
      <c r="B87" s="27"/>
      <c r="C87" s="27" t="s">
        <v>0</v>
      </c>
      <c r="D87" s="17"/>
      <c r="E87" s="14"/>
      <c r="F87" s="23">
        <v>248</v>
      </c>
      <c r="G87" s="18"/>
      <c r="H87" s="35"/>
    </row>
    <row r="88" spans="1:8" x14ac:dyDescent="0.3">
      <c r="A88" s="27"/>
      <c r="B88" s="27"/>
      <c r="C88" s="27" t="s">
        <v>69</v>
      </c>
      <c r="D88" s="17"/>
      <c r="E88" s="14"/>
      <c r="F88" s="23">
        <v>80</v>
      </c>
      <c r="G88" s="18"/>
      <c r="H88" s="35"/>
    </row>
    <row r="89" spans="1:8" x14ac:dyDescent="0.3">
      <c r="A89" s="27"/>
      <c r="B89" s="27"/>
      <c r="C89" s="27" t="s">
        <v>70</v>
      </c>
      <c r="D89" s="17"/>
      <c r="E89" s="14"/>
      <c r="F89" s="23">
        <v>80</v>
      </c>
      <c r="G89" s="18"/>
      <c r="H89" s="35"/>
    </row>
    <row r="90" spans="1:8" x14ac:dyDescent="0.3">
      <c r="A90" s="27"/>
      <c r="B90" s="27"/>
      <c r="C90" s="27" t="s">
        <v>71</v>
      </c>
      <c r="D90" s="17"/>
      <c r="E90" s="14"/>
      <c r="F90" s="23">
        <v>500</v>
      </c>
      <c r="G90" s="18"/>
      <c r="H90" s="35"/>
    </row>
    <row r="91" spans="1:8" x14ac:dyDescent="0.3">
      <c r="A91" s="27"/>
      <c r="B91" s="27"/>
      <c r="C91" s="27" t="s">
        <v>72</v>
      </c>
      <c r="D91" s="17"/>
      <c r="E91" s="14"/>
      <c r="F91" s="41">
        <v>50</v>
      </c>
      <c r="G91" s="18"/>
      <c r="H91" s="42"/>
    </row>
    <row r="92" spans="1:8" x14ac:dyDescent="0.3">
      <c r="A92" s="27"/>
      <c r="B92" s="27" t="s">
        <v>3</v>
      </c>
      <c r="C92" s="27" t="s">
        <v>220</v>
      </c>
      <c r="D92" s="17"/>
      <c r="E92" s="14"/>
      <c r="F92" s="23">
        <f>SUM(F84:F91)</f>
        <v>1818</v>
      </c>
      <c r="G92" s="18"/>
      <c r="H92" s="35"/>
    </row>
    <row r="93" spans="1:8" x14ac:dyDescent="0.3">
      <c r="A93" s="27"/>
      <c r="B93" s="27"/>
      <c r="C93" s="27"/>
      <c r="D93" s="17"/>
      <c r="E93" s="14"/>
      <c r="F93" s="23"/>
      <c r="G93" s="18"/>
      <c r="H93" s="35"/>
    </row>
    <row r="94" spans="1:8" x14ac:dyDescent="0.3">
      <c r="A94" s="27"/>
      <c r="B94" s="27" t="s">
        <v>4</v>
      </c>
      <c r="C94" s="27" t="s">
        <v>7</v>
      </c>
      <c r="D94" s="17"/>
      <c r="E94" s="14"/>
      <c r="F94" s="23"/>
      <c r="G94" s="18"/>
      <c r="H94" s="35"/>
    </row>
    <row r="95" spans="1:8" x14ac:dyDescent="0.3">
      <c r="A95" s="27"/>
      <c r="B95" s="27"/>
      <c r="C95" s="27" t="s">
        <v>237</v>
      </c>
      <c r="D95" s="17"/>
      <c r="E95" s="14"/>
      <c r="F95" s="23">
        <v>498</v>
      </c>
      <c r="G95" s="18"/>
      <c r="H95" s="35"/>
    </row>
    <row r="96" spans="1:8" x14ac:dyDescent="0.3">
      <c r="A96" s="27"/>
      <c r="B96" s="27"/>
      <c r="C96" s="27" t="s">
        <v>238</v>
      </c>
      <c r="D96" s="17"/>
      <c r="E96" s="14"/>
      <c r="F96" s="23">
        <v>900</v>
      </c>
      <c r="G96" s="18"/>
      <c r="H96" s="35">
        <v>1275</v>
      </c>
    </row>
    <row r="97" spans="1:8" x14ac:dyDescent="0.3">
      <c r="A97" s="27"/>
      <c r="B97" s="27"/>
      <c r="C97" s="27" t="s">
        <v>239</v>
      </c>
      <c r="D97" s="17"/>
      <c r="E97" s="14"/>
      <c r="F97" s="41">
        <v>800</v>
      </c>
      <c r="G97" s="18"/>
      <c r="H97" s="42">
        <v>800</v>
      </c>
    </row>
    <row r="98" spans="1:8" x14ac:dyDescent="0.3">
      <c r="A98" s="27"/>
      <c r="B98" s="27" t="s">
        <v>4</v>
      </c>
      <c r="C98" s="27" t="s">
        <v>221</v>
      </c>
      <c r="D98" s="17"/>
      <c r="E98" s="14"/>
      <c r="F98" s="23">
        <f>SUM(F95:F97)</f>
        <v>2198</v>
      </c>
      <c r="G98" s="18"/>
      <c r="H98" s="35">
        <f>SUM(H95:H97)</f>
        <v>2075</v>
      </c>
    </row>
    <row r="99" spans="1:8" x14ac:dyDescent="0.3">
      <c r="A99" s="27"/>
      <c r="B99" s="27"/>
      <c r="C99" s="27"/>
      <c r="D99" s="17"/>
      <c r="E99" s="14"/>
      <c r="F99" s="23"/>
      <c r="G99" s="18"/>
      <c r="H99" s="35"/>
    </row>
    <row r="100" spans="1:8" x14ac:dyDescent="0.3">
      <c r="A100" s="27"/>
      <c r="B100" s="27" t="s">
        <v>6</v>
      </c>
      <c r="C100" s="27" t="s">
        <v>5</v>
      </c>
      <c r="D100" s="17"/>
      <c r="E100" s="14"/>
      <c r="F100" s="23"/>
      <c r="G100" s="18"/>
      <c r="H100" s="35"/>
    </row>
    <row r="101" spans="1:8" x14ac:dyDescent="0.3">
      <c r="A101" s="27"/>
      <c r="B101" s="27"/>
      <c r="C101" s="27" t="s">
        <v>73</v>
      </c>
      <c r="D101" s="17"/>
      <c r="E101" s="14"/>
      <c r="F101" s="17">
        <v>176</v>
      </c>
      <c r="G101" s="18"/>
      <c r="H101" s="13"/>
    </row>
    <row r="102" spans="1:8" x14ac:dyDescent="0.3">
      <c r="A102" s="27"/>
      <c r="B102" s="27"/>
      <c r="C102" s="27" t="s">
        <v>74</v>
      </c>
      <c r="D102" s="17"/>
      <c r="E102" s="14"/>
      <c r="F102" s="17">
        <v>180</v>
      </c>
      <c r="G102" s="18"/>
      <c r="H102" s="35"/>
    </row>
    <row r="103" spans="1:8" x14ac:dyDescent="0.3">
      <c r="A103" s="27"/>
      <c r="B103" s="27"/>
      <c r="C103" s="27" t="s">
        <v>75</v>
      </c>
      <c r="D103" s="17"/>
      <c r="E103" s="14"/>
      <c r="F103" s="17">
        <v>360</v>
      </c>
      <c r="G103" s="18"/>
      <c r="H103" s="35"/>
    </row>
    <row r="104" spans="1:8" ht="15" thickBot="1" x14ac:dyDescent="0.35">
      <c r="A104" s="27"/>
      <c r="B104" s="27"/>
      <c r="C104" s="27" t="s">
        <v>240</v>
      </c>
      <c r="D104" s="17"/>
      <c r="E104" s="14"/>
      <c r="F104" s="19">
        <v>248</v>
      </c>
      <c r="G104" s="18"/>
      <c r="H104" s="39"/>
    </row>
    <row r="105" spans="1:8" x14ac:dyDescent="0.3">
      <c r="A105" s="27"/>
      <c r="B105" s="27" t="s">
        <v>6</v>
      </c>
      <c r="C105" s="27" t="s">
        <v>222</v>
      </c>
      <c r="D105" s="17"/>
      <c r="E105" s="14"/>
      <c r="F105" s="23">
        <f>SUM(F101:F104)</f>
        <v>964</v>
      </c>
      <c r="G105" s="18"/>
      <c r="H105" s="43"/>
    </row>
    <row r="106" spans="1:8" x14ac:dyDescent="0.3">
      <c r="A106" s="27"/>
      <c r="B106" s="27"/>
      <c r="C106" s="27"/>
      <c r="D106" s="17"/>
      <c r="E106" s="14"/>
      <c r="F106" s="17"/>
      <c r="G106" s="18"/>
      <c r="H106" s="35"/>
    </row>
    <row r="107" spans="1:8" x14ac:dyDescent="0.3">
      <c r="A107" s="27"/>
      <c r="B107" s="27" t="s">
        <v>8</v>
      </c>
      <c r="C107" s="27" t="s">
        <v>76</v>
      </c>
      <c r="D107" s="17"/>
      <c r="E107" s="14"/>
      <c r="F107" s="23"/>
      <c r="G107" s="18"/>
      <c r="H107" s="35"/>
    </row>
    <row r="108" spans="1:8" x14ac:dyDescent="0.3">
      <c r="A108" s="27"/>
      <c r="B108" s="27"/>
      <c r="C108" s="27" t="s">
        <v>77</v>
      </c>
      <c r="D108" s="17"/>
      <c r="E108" s="14"/>
      <c r="F108" s="23">
        <v>800</v>
      </c>
      <c r="G108" s="18"/>
      <c r="H108" s="35">
        <v>800</v>
      </c>
    </row>
    <row r="109" spans="1:8" x14ac:dyDescent="0.3">
      <c r="A109" s="27"/>
      <c r="B109" s="27"/>
      <c r="C109" s="27" t="s">
        <v>78</v>
      </c>
      <c r="D109" s="17"/>
      <c r="E109" s="14"/>
      <c r="F109" s="23">
        <v>5150</v>
      </c>
      <c r="G109" s="18"/>
      <c r="H109" s="35">
        <v>5150</v>
      </c>
    </row>
    <row r="110" spans="1:8" x14ac:dyDescent="0.3">
      <c r="A110" s="27"/>
      <c r="B110" s="27"/>
      <c r="C110" s="27" t="s">
        <v>79</v>
      </c>
      <c r="D110" s="17"/>
      <c r="E110" s="14"/>
      <c r="F110" s="23">
        <v>100</v>
      </c>
      <c r="G110" s="18"/>
      <c r="H110" s="35"/>
    </row>
    <row r="111" spans="1:8" x14ac:dyDescent="0.3">
      <c r="A111" s="27"/>
      <c r="B111" s="27"/>
      <c r="C111" s="27" t="s">
        <v>80</v>
      </c>
      <c r="D111" s="17"/>
      <c r="E111" s="14"/>
      <c r="F111" s="23"/>
      <c r="G111" s="18"/>
      <c r="H111" s="35">
        <v>125</v>
      </c>
    </row>
    <row r="112" spans="1:8" x14ac:dyDescent="0.3">
      <c r="A112" s="27"/>
      <c r="B112" s="27"/>
      <c r="C112" s="27" t="s">
        <v>81</v>
      </c>
      <c r="D112" s="17"/>
      <c r="E112" s="14"/>
      <c r="F112" s="23"/>
      <c r="G112" s="18"/>
      <c r="H112" s="35">
        <v>250</v>
      </c>
    </row>
    <row r="113" spans="1:8" x14ac:dyDescent="0.3">
      <c r="A113" s="27"/>
      <c r="B113" s="27"/>
      <c r="C113" s="27" t="s">
        <v>83</v>
      </c>
      <c r="D113" s="17"/>
      <c r="E113" s="14"/>
      <c r="F113" s="23">
        <v>500</v>
      </c>
      <c r="G113" s="18"/>
      <c r="H113" s="35">
        <v>83.18</v>
      </c>
    </row>
    <row r="114" spans="1:8" x14ac:dyDescent="0.3">
      <c r="A114" s="27"/>
      <c r="B114" s="27"/>
      <c r="C114" s="27" t="s">
        <v>82</v>
      </c>
      <c r="D114" s="17"/>
      <c r="E114" s="14"/>
      <c r="F114" s="23"/>
      <c r="G114" s="18"/>
      <c r="H114" s="35"/>
    </row>
    <row r="115" spans="1:8" x14ac:dyDescent="0.3">
      <c r="A115" s="27"/>
      <c r="B115" s="27"/>
      <c r="C115" s="27" t="s">
        <v>254</v>
      </c>
      <c r="D115" s="17"/>
      <c r="E115" s="14"/>
      <c r="F115" s="41">
        <v>2000</v>
      </c>
      <c r="G115" s="18"/>
      <c r="H115" s="42">
        <v>8366.66</v>
      </c>
    </row>
    <row r="116" spans="1:8" x14ac:dyDescent="0.3">
      <c r="A116" s="27"/>
      <c r="B116" s="27" t="s">
        <v>8</v>
      </c>
      <c r="C116" s="27" t="s">
        <v>223</v>
      </c>
      <c r="D116" s="17"/>
      <c r="E116" s="14"/>
      <c r="F116" s="23">
        <f>SUM(F108:F115)</f>
        <v>8550</v>
      </c>
      <c r="G116" s="18"/>
      <c r="H116" s="35">
        <f>SUM(H108:H115)</f>
        <v>14774.84</v>
      </c>
    </row>
    <row r="117" spans="1:8" x14ac:dyDescent="0.3">
      <c r="A117" s="27"/>
      <c r="B117" s="27"/>
      <c r="C117" s="27"/>
      <c r="D117" s="17"/>
      <c r="E117" s="14"/>
      <c r="F117" s="23"/>
      <c r="G117" s="18"/>
      <c r="H117" s="35"/>
    </row>
    <row r="118" spans="1:8" x14ac:dyDescent="0.3">
      <c r="A118" s="27"/>
      <c r="B118" s="27" t="s">
        <v>84</v>
      </c>
      <c r="C118" s="27" t="s">
        <v>85</v>
      </c>
      <c r="D118" s="17"/>
      <c r="E118" s="14"/>
      <c r="F118" s="23"/>
      <c r="G118" s="18"/>
      <c r="H118" s="35"/>
    </row>
    <row r="119" spans="1:8" x14ac:dyDescent="0.3">
      <c r="A119" s="27"/>
      <c r="B119" s="27"/>
      <c r="C119" s="27" t="s">
        <v>91</v>
      </c>
      <c r="D119" s="17"/>
      <c r="E119" s="14"/>
      <c r="F119" s="23"/>
      <c r="G119" s="18"/>
      <c r="H119" s="35"/>
    </row>
    <row r="120" spans="1:8" x14ac:dyDescent="0.3">
      <c r="A120" s="27"/>
      <c r="B120" s="27"/>
      <c r="C120" s="27" t="s">
        <v>86</v>
      </c>
      <c r="D120" s="17"/>
      <c r="E120" s="14"/>
      <c r="F120" s="23"/>
      <c r="G120" s="18"/>
      <c r="H120" s="35"/>
    </row>
    <row r="121" spans="1:8" x14ac:dyDescent="0.3">
      <c r="A121" s="27"/>
      <c r="B121" s="27"/>
      <c r="C121" s="27" t="s">
        <v>87</v>
      </c>
      <c r="D121" s="17"/>
      <c r="E121" s="14"/>
      <c r="F121" s="23"/>
      <c r="G121" s="18"/>
      <c r="H121" s="35"/>
    </row>
    <row r="122" spans="1:8" x14ac:dyDescent="0.3">
      <c r="A122" s="27"/>
      <c r="B122" s="27"/>
      <c r="C122" s="27" t="s">
        <v>88</v>
      </c>
      <c r="D122" s="17"/>
      <c r="E122" s="14"/>
      <c r="F122" s="23"/>
      <c r="G122" s="18"/>
      <c r="H122" s="35"/>
    </row>
    <row r="123" spans="1:8" x14ac:dyDescent="0.3">
      <c r="A123" s="27"/>
      <c r="B123" s="27"/>
      <c r="C123" s="27" t="s">
        <v>89</v>
      </c>
      <c r="D123" s="17"/>
      <c r="E123" s="14"/>
      <c r="F123" s="23"/>
      <c r="G123" s="18"/>
      <c r="H123" s="35"/>
    </row>
    <row r="124" spans="1:8" x14ac:dyDescent="0.3">
      <c r="A124" s="27"/>
      <c r="B124" s="27"/>
      <c r="C124" s="27" t="s">
        <v>90</v>
      </c>
      <c r="D124" s="17"/>
      <c r="E124" s="14"/>
      <c r="F124" s="23"/>
      <c r="G124" s="18"/>
      <c r="H124" s="35"/>
    </row>
    <row r="125" spans="1:8" x14ac:dyDescent="0.3">
      <c r="A125" s="27"/>
      <c r="B125" s="27"/>
      <c r="C125" s="27" t="s">
        <v>92</v>
      </c>
      <c r="D125" s="17"/>
      <c r="E125" s="14"/>
      <c r="F125" s="23"/>
      <c r="G125" s="18"/>
      <c r="H125" s="35"/>
    </row>
    <row r="126" spans="1:8" x14ac:dyDescent="0.3">
      <c r="A126" s="27"/>
      <c r="B126" s="27"/>
      <c r="C126" s="27" t="s">
        <v>93</v>
      </c>
      <c r="D126" s="17"/>
      <c r="E126" s="14"/>
      <c r="F126" s="41"/>
      <c r="G126" s="18"/>
      <c r="H126" s="35"/>
    </row>
    <row r="127" spans="1:8" x14ac:dyDescent="0.3">
      <c r="A127" s="27"/>
      <c r="B127" s="27" t="s">
        <v>84</v>
      </c>
      <c r="C127" s="27" t="s">
        <v>224</v>
      </c>
      <c r="D127" s="17"/>
      <c r="E127" s="14"/>
      <c r="F127" s="23">
        <f>SUM(F119:F126)</f>
        <v>0</v>
      </c>
      <c r="G127" s="18"/>
      <c r="H127" s="35"/>
    </row>
    <row r="128" spans="1:8" x14ac:dyDescent="0.3">
      <c r="A128" s="27"/>
      <c r="B128" s="27"/>
      <c r="C128" s="27"/>
      <c r="D128" s="17"/>
      <c r="E128" s="14"/>
      <c r="F128" s="17"/>
      <c r="G128" s="18"/>
      <c r="H128" s="35"/>
    </row>
    <row r="129" spans="1:8" x14ac:dyDescent="0.3">
      <c r="A129" s="27"/>
      <c r="B129" s="27"/>
      <c r="C129" s="27"/>
      <c r="D129" s="17"/>
      <c r="E129" s="14"/>
      <c r="F129" s="17"/>
      <c r="G129" s="18"/>
      <c r="H129" s="35"/>
    </row>
    <row r="130" spans="1:8" x14ac:dyDescent="0.3">
      <c r="A130" s="27"/>
      <c r="B130" s="27" t="s">
        <v>94</v>
      </c>
      <c r="C130" s="27" t="s">
        <v>95</v>
      </c>
      <c r="D130" s="17"/>
      <c r="E130" s="14"/>
      <c r="F130" s="17"/>
      <c r="G130" s="18"/>
      <c r="H130" s="35"/>
    </row>
    <row r="131" spans="1:8" x14ac:dyDescent="0.3">
      <c r="A131" s="27"/>
      <c r="B131" s="27"/>
      <c r="C131" s="27" t="s">
        <v>96</v>
      </c>
      <c r="D131" s="17"/>
      <c r="E131" s="14"/>
      <c r="F131" s="17">
        <v>400</v>
      </c>
      <c r="G131" s="18"/>
      <c r="H131" s="35">
        <v>375</v>
      </c>
    </row>
    <row r="132" spans="1:8" x14ac:dyDescent="0.3">
      <c r="A132" s="27"/>
      <c r="B132" s="27"/>
      <c r="C132" s="27" t="s">
        <v>97</v>
      </c>
      <c r="D132" s="17"/>
      <c r="E132" s="14"/>
      <c r="F132" s="17"/>
      <c r="G132" s="18"/>
      <c r="H132" s="35"/>
    </row>
    <row r="133" spans="1:8" x14ac:dyDescent="0.3">
      <c r="A133" s="27"/>
      <c r="B133" s="27"/>
      <c r="C133" s="27" t="s">
        <v>98</v>
      </c>
      <c r="D133" s="17"/>
      <c r="E133" s="14"/>
      <c r="F133" s="17">
        <v>50</v>
      </c>
      <c r="G133" s="18"/>
      <c r="H133" s="35"/>
    </row>
    <row r="134" spans="1:8" x14ac:dyDescent="0.3">
      <c r="A134" s="27"/>
      <c r="B134" s="27"/>
      <c r="C134" s="27" t="s">
        <v>99</v>
      </c>
      <c r="D134" s="17"/>
      <c r="E134" s="14"/>
      <c r="F134" s="17">
        <v>50</v>
      </c>
      <c r="G134" s="18"/>
      <c r="H134" s="35">
        <v>51.9</v>
      </c>
    </row>
    <row r="135" spans="1:8" x14ac:dyDescent="0.3">
      <c r="A135" s="27"/>
      <c r="B135" s="27"/>
      <c r="C135" s="27" t="s">
        <v>100</v>
      </c>
      <c r="D135" s="17"/>
      <c r="E135" s="14"/>
      <c r="F135" s="17"/>
      <c r="G135" s="18"/>
      <c r="H135" s="35"/>
    </row>
    <row r="136" spans="1:8" x14ac:dyDescent="0.3">
      <c r="A136" s="27"/>
      <c r="B136" s="27"/>
      <c r="C136" s="27" t="s">
        <v>101</v>
      </c>
      <c r="D136" s="17"/>
      <c r="E136" s="14"/>
      <c r="F136" s="17"/>
      <c r="G136" s="18"/>
      <c r="H136" s="35"/>
    </row>
    <row r="137" spans="1:8" x14ac:dyDescent="0.3">
      <c r="A137" s="27"/>
      <c r="B137" s="27"/>
      <c r="C137" s="27" t="s">
        <v>102</v>
      </c>
      <c r="D137" s="17"/>
      <c r="E137" s="14"/>
      <c r="F137" s="17"/>
      <c r="G137" s="18"/>
      <c r="H137" s="35"/>
    </row>
    <row r="138" spans="1:8" x14ac:dyDescent="0.3">
      <c r="A138" s="27"/>
      <c r="B138" s="27"/>
      <c r="C138" s="27" t="s">
        <v>103</v>
      </c>
      <c r="D138" s="17"/>
      <c r="E138" s="14"/>
      <c r="F138" s="17"/>
      <c r="G138" s="18"/>
      <c r="H138" s="35"/>
    </row>
    <row r="139" spans="1:8" x14ac:dyDescent="0.3">
      <c r="A139" s="27"/>
      <c r="B139" s="27"/>
      <c r="C139" s="27" t="s">
        <v>104</v>
      </c>
      <c r="D139" s="17"/>
      <c r="E139" s="14"/>
      <c r="F139" s="17"/>
      <c r="G139" s="18"/>
      <c r="H139" s="35"/>
    </row>
    <row r="140" spans="1:8" x14ac:dyDescent="0.3">
      <c r="A140" s="27"/>
      <c r="B140" s="27"/>
      <c r="C140" s="27" t="s">
        <v>236</v>
      </c>
      <c r="D140" s="17"/>
      <c r="E140" s="14"/>
      <c r="F140" s="17">
        <v>350</v>
      </c>
      <c r="G140" s="18"/>
      <c r="H140" s="35">
        <v>149.9</v>
      </c>
    </row>
    <row r="141" spans="1:8" x14ac:dyDescent="0.3">
      <c r="A141" s="27"/>
      <c r="B141" s="27"/>
      <c r="C141" s="27" t="s">
        <v>105</v>
      </c>
      <c r="D141" s="23"/>
      <c r="E141" s="14"/>
      <c r="F141" s="23">
        <v>200</v>
      </c>
      <c r="G141" s="18"/>
      <c r="H141" s="43">
        <v>74.06</v>
      </c>
    </row>
    <row r="142" spans="1:8" x14ac:dyDescent="0.3">
      <c r="A142" s="27"/>
      <c r="B142" s="27"/>
      <c r="C142" s="27" t="s">
        <v>106</v>
      </c>
      <c r="D142" s="17"/>
      <c r="E142" s="14"/>
      <c r="F142" s="17">
        <v>100</v>
      </c>
      <c r="G142" s="18"/>
      <c r="H142" s="35">
        <v>100</v>
      </c>
    </row>
    <row r="143" spans="1:8" x14ac:dyDescent="0.3">
      <c r="A143" s="27"/>
      <c r="B143" s="27"/>
      <c r="C143" s="27" t="s">
        <v>235</v>
      </c>
      <c r="D143" s="17"/>
      <c r="E143" s="14"/>
      <c r="F143" s="17">
        <v>150</v>
      </c>
      <c r="G143" s="18"/>
      <c r="H143" s="35">
        <v>68.67</v>
      </c>
    </row>
    <row r="144" spans="1:8" x14ac:dyDescent="0.3">
      <c r="A144" s="27"/>
      <c r="B144" s="27"/>
      <c r="C144" s="27" t="s">
        <v>112</v>
      </c>
      <c r="D144" s="17"/>
      <c r="E144" s="14"/>
      <c r="F144" s="17">
        <v>50</v>
      </c>
      <c r="G144" s="18"/>
      <c r="H144" s="35">
        <v>50</v>
      </c>
    </row>
    <row r="145" spans="1:8" x14ac:dyDescent="0.3">
      <c r="A145" s="27"/>
      <c r="B145" s="27"/>
      <c r="C145" s="27" t="s">
        <v>107</v>
      </c>
      <c r="D145" s="17"/>
      <c r="E145" s="14"/>
      <c r="F145" s="17">
        <v>200</v>
      </c>
      <c r="G145" s="18"/>
      <c r="H145" s="35">
        <v>193</v>
      </c>
    </row>
    <row r="146" spans="1:8" x14ac:dyDescent="0.3">
      <c r="A146" s="27"/>
      <c r="B146" s="27"/>
      <c r="C146" s="27" t="s">
        <v>108</v>
      </c>
      <c r="D146" s="23"/>
      <c r="E146" s="14"/>
      <c r="F146" s="23"/>
      <c r="G146" s="18"/>
      <c r="H146" s="43"/>
    </row>
    <row r="147" spans="1:8" x14ac:dyDescent="0.3">
      <c r="A147" s="27"/>
      <c r="B147" s="27"/>
      <c r="C147" s="27" t="s">
        <v>109</v>
      </c>
      <c r="D147" s="21"/>
      <c r="E147" s="4"/>
      <c r="F147" s="21">
        <v>200</v>
      </c>
      <c r="G147" s="18"/>
      <c r="H147" s="13">
        <v>168</v>
      </c>
    </row>
    <row r="148" spans="1:8" x14ac:dyDescent="0.3">
      <c r="A148" s="27"/>
      <c r="B148" s="27"/>
      <c r="C148" s="27" t="s">
        <v>110</v>
      </c>
      <c r="D148" s="21"/>
      <c r="E148" s="4"/>
      <c r="F148" s="46">
        <v>23</v>
      </c>
      <c r="G148" s="18"/>
      <c r="H148" s="47">
        <v>23</v>
      </c>
    </row>
    <row r="149" spans="1:8" x14ac:dyDescent="0.3">
      <c r="A149" s="27"/>
      <c r="B149" s="27" t="s">
        <v>225</v>
      </c>
      <c r="C149" s="27" t="s">
        <v>226</v>
      </c>
      <c r="D149" s="21"/>
      <c r="E149" s="4"/>
      <c r="F149" s="21">
        <f>SUM(F131:F148)</f>
        <v>1773</v>
      </c>
      <c r="G149" s="18"/>
      <c r="H149" s="13">
        <f>SUM(H131:H148)</f>
        <v>1253.5299999999997</v>
      </c>
    </row>
    <row r="150" spans="1:8" x14ac:dyDescent="0.3">
      <c r="A150" s="27"/>
      <c r="B150" s="27"/>
      <c r="C150" s="27"/>
      <c r="D150" s="22"/>
      <c r="E150" s="4"/>
      <c r="F150" s="22"/>
      <c r="G150" s="18"/>
      <c r="H150" s="13"/>
    </row>
    <row r="151" spans="1:8" ht="15" thickBot="1" x14ac:dyDescent="0.35">
      <c r="A151" s="27"/>
      <c r="B151" s="27"/>
      <c r="C151" s="27" t="s">
        <v>111</v>
      </c>
      <c r="D151" s="17"/>
      <c r="E151" s="14"/>
      <c r="F151" s="20">
        <f>SUM(F71,F81,F92,F98,F105,F116,F127,F149)</f>
        <v>17456</v>
      </c>
      <c r="G151" s="18"/>
      <c r="H151" s="38">
        <f>SUM(H71,H81,H92,H98,H105,H116,H127,H149)</f>
        <v>18712.93</v>
      </c>
    </row>
    <row r="152" spans="1:8" ht="15" thickTop="1" x14ac:dyDescent="0.3">
      <c r="A152" s="27"/>
      <c r="B152" s="27"/>
      <c r="C152" s="27"/>
      <c r="D152" s="17"/>
      <c r="E152" s="14"/>
      <c r="F152" s="23"/>
      <c r="G152" s="18"/>
      <c r="H152" s="43"/>
    </row>
    <row r="153" spans="1:8" x14ac:dyDescent="0.3">
      <c r="A153" s="27"/>
      <c r="B153" s="27"/>
      <c r="C153" s="27"/>
      <c r="D153" s="17"/>
      <c r="E153" s="14"/>
      <c r="F153" s="23"/>
      <c r="G153" s="18"/>
      <c r="H153" s="43"/>
    </row>
    <row r="154" spans="1:8" x14ac:dyDescent="0.3">
      <c r="A154" s="27"/>
      <c r="B154" s="27"/>
      <c r="C154" s="27"/>
      <c r="D154" s="17"/>
      <c r="E154" s="14"/>
      <c r="F154" s="17"/>
      <c r="G154" s="18"/>
      <c r="H154" s="35"/>
    </row>
    <row r="155" spans="1:8" x14ac:dyDescent="0.3">
      <c r="A155" s="27"/>
      <c r="B155" s="27"/>
      <c r="C155" s="27"/>
      <c r="D155" s="58" t="s">
        <v>113</v>
      </c>
      <c r="E155" s="14"/>
      <c r="F155" s="17"/>
      <c r="G155" s="18"/>
      <c r="H155" s="35"/>
    </row>
    <row r="156" spans="1:8" x14ac:dyDescent="0.3">
      <c r="A156" s="27"/>
      <c r="B156" s="27"/>
      <c r="C156" s="27" t="s">
        <v>114</v>
      </c>
      <c r="D156" s="17"/>
      <c r="E156" s="14"/>
      <c r="F156" s="17"/>
      <c r="G156" s="18"/>
      <c r="H156" s="35"/>
    </row>
    <row r="157" spans="1:8" x14ac:dyDescent="0.3">
      <c r="A157" s="27"/>
      <c r="B157" s="27"/>
      <c r="C157" s="27"/>
      <c r="D157" s="17"/>
      <c r="E157" s="14"/>
      <c r="F157" s="17"/>
      <c r="G157" s="18"/>
      <c r="H157" s="35"/>
    </row>
    <row r="158" spans="1:8" x14ac:dyDescent="0.3">
      <c r="A158" s="27"/>
      <c r="B158" s="27" t="s">
        <v>115</v>
      </c>
      <c r="C158" s="27" t="s">
        <v>130</v>
      </c>
      <c r="D158" s="17"/>
      <c r="E158" s="14"/>
      <c r="F158" s="17"/>
      <c r="G158" s="18"/>
      <c r="H158" s="35"/>
    </row>
    <row r="159" spans="1:8" x14ac:dyDescent="0.3">
      <c r="A159" s="27"/>
      <c r="B159" s="27"/>
      <c r="C159" s="27" t="s">
        <v>116</v>
      </c>
      <c r="D159" s="23"/>
      <c r="E159" s="14"/>
      <c r="F159" s="23">
        <v>4800</v>
      </c>
      <c r="G159" s="18"/>
      <c r="H159" s="43">
        <v>4055</v>
      </c>
    </row>
    <row r="160" spans="1:8" x14ac:dyDescent="0.3">
      <c r="A160" s="27"/>
      <c r="B160" s="27"/>
      <c r="C160" s="27" t="s">
        <v>117</v>
      </c>
      <c r="D160" s="17"/>
      <c r="E160" s="14"/>
      <c r="F160" s="17"/>
      <c r="G160" s="18"/>
      <c r="H160" s="35"/>
    </row>
    <row r="161" spans="1:8" x14ac:dyDescent="0.3">
      <c r="A161" s="27"/>
      <c r="B161" s="27"/>
      <c r="C161" s="27" t="s">
        <v>118</v>
      </c>
      <c r="D161" s="17"/>
      <c r="E161" s="14"/>
      <c r="F161" s="17">
        <v>350</v>
      </c>
      <c r="G161" s="18"/>
      <c r="H161" s="35">
        <v>40</v>
      </c>
    </row>
    <row r="162" spans="1:8" x14ac:dyDescent="0.3">
      <c r="A162" s="27"/>
      <c r="B162" s="27"/>
      <c r="C162" s="27" t="s">
        <v>119</v>
      </c>
      <c r="D162" s="17"/>
      <c r="E162" s="14"/>
      <c r="F162" s="17"/>
      <c r="G162" s="18"/>
      <c r="H162" s="35"/>
    </row>
    <row r="163" spans="1:8" x14ac:dyDescent="0.3">
      <c r="A163" s="27"/>
      <c r="B163" s="27"/>
      <c r="C163" s="27" t="s">
        <v>120</v>
      </c>
      <c r="D163" s="17"/>
      <c r="E163" s="14"/>
      <c r="F163" s="17">
        <v>120</v>
      </c>
      <c r="G163" s="18"/>
      <c r="H163" s="35">
        <v>135</v>
      </c>
    </row>
    <row r="164" spans="1:8" x14ac:dyDescent="0.3">
      <c r="A164" s="27"/>
      <c r="B164" s="27"/>
      <c r="C164" s="27" t="s">
        <v>121</v>
      </c>
      <c r="D164" s="17"/>
      <c r="E164" s="14"/>
      <c r="F164" s="17"/>
      <c r="G164" s="18"/>
      <c r="H164" s="35"/>
    </row>
    <row r="165" spans="1:8" x14ac:dyDescent="0.3">
      <c r="A165" s="27"/>
      <c r="B165" s="27"/>
      <c r="C165" s="27" t="s">
        <v>122</v>
      </c>
      <c r="D165" s="17"/>
      <c r="E165" s="14"/>
      <c r="F165" s="17">
        <v>140</v>
      </c>
      <c r="G165" s="18"/>
      <c r="H165" s="35">
        <v>140</v>
      </c>
    </row>
    <row r="166" spans="1:8" x14ac:dyDescent="0.3">
      <c r="A166" s="27"/>
      <c r="B166" s="27"/>
      <c r="C166" s="27" t="s">
        <v>123</v>
      </c>
      <c r="D166" s="17"/>
      <c r="E166" s="14"/>
      <c r="F166" s="17">
        <v>35</v>
      </c>
      <c r="G166" s="18"/>
      <c r="H166" s="35">
        <v>35</v>
      </c>
    </row>
    <row r="167" spans="1:8" x14ac:dyDescent="0.3">
      <c r="A167" s="27"/>
      <c r="B167" s="27"/>
      <c r="C167" s="27" t="s">
        <v>124</v>
      </c>
      <c r="D167" s="17"/>
      <c r="E167" s="14"/>
      <c r="F167" s="17">
        <v>35</v>
      </c>
      <c r="G167" s="18"/>
      <c r="H167" s="35"/>
    </row>
    <row r="168" spans="1:8" x14ac:dyDescent="0.3">
      <c r="A168" s="27"/>
      <c r="B168" s="27"/>
      <c r="C168" s="27" t="s">
        <v>125</v>
      </c>
      <c r="D168" s="17"/>
      <c r="E168" s="14"/>
      <c r="F168" s="17"/>
      <c r="G168" s="18"/>
      <c r="H168" s="35"/>
    </row>
    <row r="169" spans="1:8" x14ac:dyDescent="0.3">
      <c r="A169" s="27"/>
      <c r="B169" s="27"/>
      <c r="C169" s="27" t="s">
        <v>126</v>
      </c>
      <c r="D169" s="17"/>
      <c r="E169" s="14"/>
      <c r="F169" s="17"/>
      <c r="G169" s="18"/>
      <c r="H169" s="35"/>
    </row>
    <row r="170" spans="1:8" x14ac:dyDescent="0.3">
      <c r="A170" s="27"/>
      <c r="B170" s="27"/>
      <c r="C170" s="27" t="s">
        <v>127</v>
      </c>
      <c r="D170" s="17"/>
      <c r="E170" s="14"/>
      <c r="F170" s="41"/>
      <c r="G170" s="18"/>
      <c r="H170" s="42"/>
    </row>
    <row r="171" spans="1:8" x14ac:dyDescent="0.3">
      <c r="A171" s="27"/>
      <c r="B171" s="27" t="s">
        <v>115</v>
      </c>
      <c r="C171" s="27" t="s">
        <v>227</v>
      </c>
      <c r="D171" s="17"/>
      <c r="E171" s="14"/>
      <c r="F171" s="17">
        <f>SUM(F159:F170)</f>
        <v>5480</v>
      </c>
      <c r="G171" s="18"/>
      <c r="H171" s="35">
        <f>SUM(H159:H170)</f>
        <v>4405</v>
      </c>
    </row>
    <row r="172" spans="1:8" x14ac:dyDescent="0.3">
      <c r="A172" s="27"/>
      <c r="B172" s="27"/>
      <c r="C172" s="27"/>
      <c r="D172" s="21"/>
      <c r="E172" s="4"/>
      <c r="F172" s="21"/>
      <c r="G172" s="18"/>
      <c r="H172" s="13"/>
    </row>
    <row r="173" spans="1:8" x14ac:dyDescent="0.3">
      <c r="A173" s="27"/>
      <c r="B173" s="27" t="s">
        <v>128</v>
      </c>
      <c r="C173" s="27" t="s">
        <v>129</v>
      </c>
      <c r="D173" s="21"/>
      <c r="E173" s="4"/>
      <c r="F173" s="21"/>
      <c r="G173" s="18"/>
      <c r="H173" s="13"/>
    </row>
    <row r="174" spans="1:8" x14ac:dyDescent="0.3">
      <c r="A174" s="27"/>
      <c r="B174" s="27"/>
      <c r="C174" s="27" t="s">
        <v>131</v>
      </c>
      <c r="D174" s="21"/>
      <c r="E174" s="4"/>
      <c r="F174" s="17">
        <v>9000</v>
      </c>
      <c r="G174" s="17"/>
    </row>
    <row r="175" spans="1:8" x14ac:dyDescent="0.3">
      <c r="A175" s="27"/>
      <c r="B175" s="27"/>
      <c r="C175" s="27" t="s">
        <v>132</v>
      </c>
      <c r="D175" s="21"/>
      <c r="E175" s="4"/>
      <c r="F175" s="17">
        <v>140</v>
      </c>
      <c r="G175" s="17"/>
      <c r="H175" s="13"/>
    </row>
    <row r="176" spans="1:8" x14ac:dyDescent="0.3">
      <c r="A176" s="27"/>
      <c r="B176" s="27"/>
      <c r="C176" s="27" t="s">
        <v>133</v>
      </c>
      <c r="D176" s="21"/>
      <c r="E176" s="4"/>
      <c r="F176" s="17">
        <v>440</v>
      </c>
      <c r="G176" s="17"/>
      <c r="H176" s="13"/>
    </row>
    <row r="177" spans="1:8" x14ac:dyDescent="0.3">
      <c r="A177" s="27"/>
      <c r="B177" s="27"/>
      <c r="C177" s="27" t="s">
        <v>134</v>
      </c>
      <c r="D177" s="21"/>
      <c r="E177" s="4"/>
      <c r="F177" s="17">
        <v>320</v>
      </c>
      <c r="G177" s="17"/>
      <c r="H177" s="13"/>
    </row>
    <row r="178" spans="1:8" x14ac:dyDescent="0.3">
      <c r="A178" s="27"/>
      <c r="B178" s="27"/>
      <c r="C178" s="27" t="s">
        <v>135</v>
      </c>
      <c r="D178" s="21"/>
      <c r="E178" s="4"/>
      <c r="F178" s="17">
        <v>80</v>
      </c>
      <c r="G178" s="17"/>
      <c r="H178" s="13"/>
    </row>
    <row r="179" spans="1:8" x14ac:dyDescent="0.3">
      <c r="A179" s="27"/>
      <c r="B179" s="27"/>
      <c r="C179" s="27" t="s">
        <v>136</v>
      </c>
      <c r="D179" s="21"/>
      <c r="E179" s="4"/>
      <c r="F179" s="17">
        <v>80</v>
      </c>
      <c r="G179" s="17"/>
      <c r="H179" s="13"/>
    </row>
    <row r="180" spans="1:8" x14ac:dyDescent="0.3">
      <c r="A180" s="27"/>
      <c r="B180" s="27"/>
      <c r="C180" s="27" t="s">
        <v>137</v>
      </c>
      <c r="D180" s="21"/>
      <c r="E180" s="4"/>
      <c r="F180" s="17">
        <v>80</v>
      </c>
      <c r="G180" s="17"/>
      <c r="H180" s="13"/>
    </row>
    <row r="181" spans="1:8" x14ac:dyDescent="0.3">
      <c r="A181" s="27"/>
      <c r="B181" s="27"/>
      <c r="C181" s="27" t="s">
        <v>138</v>
      </c>
      <c r="D181" s="21"/>
      <c r="E181" s="4"/>
      <c r="F181" s="17"/>
      <c r="G181" s="17"/>
      <c r="H181" s="13"/>
    </row>
    <row r="182" spans="1:8" x14ac:dyDescent="0.3">
      <c r="A182" s="27"/>
      <c r="B182" s="27"/>
      <c r="C182" s="27" t="s">
        <v>139</v>
      </c>
      <c r="D182" s="21"/>
      <c r="E182" s="4"/>
      <c r="F182" s="17"/>
      <c r="G182" s="17"/>
      <c r="H182" s="13"/>
    </row>
    <row r="183" spans="1:8" x14ac:dyDescent="0.3">
      <c r="A183" s="27"/>
      <c r="B183" s="27"/>
      <c r="C183" s="27" t="s">
        <v>140</v>
      </c>
      <c r="D183" s="21"/>
      <c r="E183" s="4"/>
      <c r="F183" s="41"/>
      <c r="G183" s="17"/>
      <c r="H183" s="47"/>
    </row>
    <row r="184" spans="1:8" x14ac:dyDescent="0.3">
      <c r="A184" s="27"/>
      <c r="B184" s="27" t="s">
        <v>128</v>
      </c>
      <c r="C184" s="27" t="s">
        <v>228</v>
      </c>
      <c r="D184" s="21"/>
      <c r="E184" s="4"/>
      <c r="F184" s="23">
        <f>SUM(F174:F183)</f>
        <v>10140</v>
      </c>
      <c r="G184" s="17"/>
      <c r="H184" s="48"/>
    </row>
    <row r="185" spans="1:8" x14ac:dyDescent="0.3">
      <c r="A185" s="27"/>
      <c r="B185" s="27"/>
      <c r="C185" s="27"/>
      <c r="D185" s="21"/>
      <c r="E185" s="4"/>
      <c r="F185" s="17"/>
      <c r="G185" s="17"/>
      <c r="H185" s="35"/>
    </row>
    <row r="186" spans="1:8" ht="15" thickBot="1" x14ac:dyDescent="0.35">
      <c r="A186" s="27"/>
      <c r="B186" s="27"/>
      <c r="C186" s="27" t="s">
        <v>141</v>
      </c>
      <c r="D186" s="17"/>
      <c r="E186" s="14"/>
      <c r="F186" s="20">
        <f>SUM(F171, F184)</f>
        <v>15620</v>
      </c>
      <c r="G186" s="17"/>
      <c r="H186" s="38">
        <f>SUM(H171,H184)</f>
        <v>4405</v>
      </c>
    </row>
    <row r="187" spans="1:8" ht="15" thickTop="1" x14ac:dyDescent="0.3">
      <c r="A187" s="27"/>
      <c r="B187" s="27"/>
      <c r="C187" s="27"/>
      <c r="D187" s="17"/>
      <c r="E187" s="14"/>
      <c r="F187" s="17"/>
      <c r="G187" s="17"/>
      <c r="H187" s="35"/>
    </row>
    <row r="188" spans="1:8" x14ac:dyDescent="0.3">
      <c r="A188" s="27"/>
      <c r="B188" s="27"/>
      <c r="C188" s="27" t="s">
        <v>142</v>
      </c>
      <c r="D188" s="17"/>
      <c r="E188" s="14"/>
      <c r="F188" s="17"/>
      <c r="G188" s="17"/>
      <c r="H188" s="35"/>
    </row>
    <row r="189" spans="1:8" x14ac:dyDescent="0.3">
      <c r="A189" s="27"/>
      <c r="B189" s="27"/>
      <c r="C189" s="27"/>
      <c r="D189" s="17"/>
      <c r="E189" s="14"/>
      <c r="F189" s="17"/>
      <c r="G189" s="17"/>
      <c r="H189" s="13"/>
    </row>
    <row r="190" spans="1:8" x14ac:dyDescent="0.3">
      <c r="A190" s="27" t="s">
        <v>56</v>
      </c>
      <c r="B190" s="27" t="s">
        <v>169</v>
      </c>
      <c r="C190" s="27" t="s">
        <v>143</v>
      </c>
      <c r="D190" s="17"/>
      <c r="E190" s="14"/>
      <c r="F190" s="17"/>
      <c r="G190" s="18"/>
      <c r="H190" s="35"/>
    </row>
    <row r="191" spans="1:8" x14ac:dyDescent="0.3">
      <c r="A191" s="27"/>
      <c r="B191" s="27"/>
      <c r="C191" s="27" t="s">
        <v>144</v>
      </c>
      <c r="D191" s="17"/>
      <c r="E191" s="14"/>
      <c r="F191" s="17"/>
      <c r="G191" s="18"/>
      <c r="H191" s="35"/>
    </row>
    <row r="192" spans="1:8" x14ac:dyDescent="0.3">
      <c r="A192" s="27"/>
      <c r="B192" s="27"/>
      <c r="C192" s="27" t="s">
        <v>145</v>
      </c>
      <c r="D192" s="17"/>
      <c r="E192" s="14"/>
      <c r="F192" s="17">
        <v>2880</v>
      </c>
      <c r="G192" s="18"/>
      <c r="H192" s="35">
        <v>1388.97</v>
      </c>
    </row>
    <row r="193" spans="1:8" x14ac:dyDescent="0.3">
      <c r="A193" s="27"/>
      <c r="B193" s="27"/>
      <c r="C193" s="27" t="s">
        <v>146</v>
      </c>
      <c r="D193" s="17"/>
      <c r="E193" s="14"/>
      <c r="F193" s="17"/>
      <c r="G193" s="18"/>
      <c r="H193" s="35"/>
    </row>
    <row r="194" spans="1:8" x14ac:dyDescent="0.3">
      <c r="A194" s="27"/>
      <c r="B194" s="27"/>
      <c r="C194" s="27" t="s">
        <v>147</v>
      </c>
      <c r="D194" s="17"/>
      <c r="E194" s="14"/>
      <c r="F194" s="17">
        <v>484</v>
      </c>
      <c r="G194" s="18"/>
      <c r="H194" s="35"/>
    </row>
    <row r="195" spans="1:8" x14ac:dyDescent="0.3">
      <c r="A195" s="27"/>
      <c r="B195" s="27"/>
      <c r="C195" s="27" t="s">
        <v>148</v>
      </c>
      <c r="D195" s="17"/>
      <c r="E195" s="14"/>
      <c r="F195" s="17">
        <v>200</v>
      </c>
      <c r="G195" s="18"/>
      <c r="H195" s="35"/>
    </row>
    <row r="196" spans="1:8" x14ac:dyDescent="0.3">
      <c r="A196" s="27"/>
      <c r="B196" s="27"/>
      <c r="C196" s="27" t="s">
        <v>149</v>
      </c>
      <c r="D196" s="17"/>
      <c r="E196" s="14"/>
      <c r="F196" s="17">
        <v>100</v>
      </c>
      <c r="G196" s="18"/>
      <c r="H196" s="35"/>
    </row>
    <row r="197" spans="1:8" x14ac:dyDescent="0.3">
      <c r="A197" s="27"/>
      <c r="B197" s="27"/>
      <c r="C197" s="27" t="s">
        <v>150</v>
      </c>
      <c r="D197" s="17"/>
      <c r="E197" s="14"/>
      <c r="F197" s="17"/>
      <c r="G197" s="18"/>
      <c r="H197" s="35"/>
    </row>
    <row r="198" spans="1:8" x14ac:dyDescent="0.3">
      <c r="A198" s="27"/>
      <c r="B198" s="27"/>
      <c r="C198" s="27" t="s">
        <v>151</v>
      </c>
      <c r="D198" s="17"/>
      <c r="E198" s="14"/>
      <c r="F198" s="17">
        <v>100</v>
      </c>
      <c r="G198" s="18"/>
      <c r="H198" s="35">
        <v>62.16</v>
      </c>
    </row>
    <row r="199" spans="1:8" x14ac:dyDescent="0.3">
      <c r="A199" s="27"/>
      <c r="B199" s="27"/>
      <c r="C199" s="27" t="s">
        <v>152</v>
      </c>
      <c r="D199" s="17"/>
      <c r="E199" s="14"/>
      <c r="F199" s="17"/>
      <c r="G199" s="18"/>
      <c r="H199" s="35"/>
    </row>
    <row r="200" spans="1:8" x14ac:dyDescent="0.3">
      <c r="A200" s="27"/>
      <c r="B200" s="27"/>
      <c r="C200" s="27" t="s">
        <v>153</v>
      </c>
      <c r="D200" s="17"/>
      <c r="E200" s="14"/>
      <c r="F200" s="17">
        <v>100</v>
      </c>
      <c r="G200" s="18"/>
      <c r="H200" s="35"/>
    </row>
    <row r="201" spans="1:8" x14ac:dyDescent="0.3">
      <c r="A201" s="27"/>
      <c r="B201" s="27"/>
      <c r="C201" s="27" t="s">
        <v>154</v>
      </c>
      <c r="D201" s="17"/>
      <c r="E201" s="14"/>
      <c r="F201" s="17">
        <v>300</v>
      </c>
      <c r="G201" s="18"/>
      <c r="H201" s="35">
        <v>300</v>
      </c>
    </row>
    <row r="202" spans="1:8" x14ac:dyDescent="0.3">
      <c r="A202" s="27"/>
      <c r="B202" s="27"/>
      <c r="C202" s="27" t="s">
        <v>155</v>
      </c>
      <c r="D202" s="17"/>
      <c r="E202" s="14"/>
      <c r="F202" s="17"/>
      <c r="G202" s="18"/>
      <c r="H202" s="35"/>
    </row>
    <row r="203" spans="1:8" x14ac:dyDescent="0.3">
      <c r="A203" s="27"/>
      <c r="B203" s="27"/>
      <c r="C203" s="27" t="s">
        <v>156</v>
      </c>
      <c r="D203" s="17"/>
      <c r="E203" s="14"/>
      <c r="F203" s="17">
        <v>125</v>
      </c>
      <c r="G203" s="18"/>
      <c r="H203" s="35">
        <v>60.22</v>
      </c>
    </row>
    <row r="204" spans="1:8" x14ac:dyDescent="0.3">
      <c r="A204" s="27"/>
      <c r="B204" s="27"/>
      <c r="C204" s="27" t="s">
        <v>157</v>
      </c>
      <c r="D204" s="17"/>
      <c r="E204" s="14"/>
      <c r="F204" s="17">
        <v>100</v>
      </c>
      <c r="G204" s="18"/>
      <c r="H204" s="35"/>
    </row>
    <row r="205" spans="1:8" x14ac:dyDescent="0.3">
      <c r="A205" s="27"/>
      <c r="B205" s="27"/>
      <c r="C205" s="27" t="s">
        <v>158</v>
      </c>
      <c r="D205" s="17"/>
      <c r="E205" s="14"/>
      <c r="F205" s="17">
        <v>100</v>
      </c>
      <c r="G205" s="18"/>
      <c r="H205" s="35"/>
    </row>
    <row r="206" spans="1:8" x14ac:dyDescent="0.3">
      <c r="A206" s="27"/>
      <c r="B206" s="27"/>
      <c r="C206" s="27" t="s">
        <v>159</v>
      </c>
      <c r="D206" s="17"/>
      <c r="E206" s="14"/>
      <c r="F206" s="17">
        <v>300</v>
      </c>
      <c r="G206" s="18"/>
      <c r="H206" s="35">
        <v>100</v>
      </c>
    </row>
    <row r="207" spans="1:8" x14ac:dyDescent="0.3">
      <c r="A207" s="27"/>
      <c r="B207" s="27"/>
      <c r="C207" s="27" t="s">
        <v>160</v>
      </c>
      <c r="D207" s="17"/>
      <c r="E207" s="14"/>
      <c r="F207" s="17"/>
      <c r="G207" s="18"/>
      <c r="H207" s="35"/>
    </row>
    <row r="208" spans="1:8" x14ac:dyDescent="0.3">
      <c r="A208" s="27"/>
      <c r="B208" s="27"/>
      <c r="C208" s="27" t="s">
        <v>161</v>
      </c>
      <c r="D208" s="17"/>
      <c r="E208" s="14"/>
      <c r="F208" s="17">
        <v>400</v>
      </c>
      <c r="G208" s="18"/>
      <c r="H208" s="35"/>
    </row>
    <row r="209" spans="1:9" x14ac:dyDescent="0.3">
      <c r="A209" s="27"/>
      <c r="B209" s="27"/>
      <c r="C209" s="27" t="s">
        <v>162</v>
      </c>
      <c r="D209" s="17"/>
      <c r="E209" s="14"/>
      <c r="F209" s="17">
        <v>171</v>
      </c>
      <c r="G209" s="18"/>
      <c r="H209" s="35"/>
    </row>
    <row r="210" spans="1:9" x14ac:dyDescent="0.3">
      <c r="A210" s="27"/>
      <c r="B210" s="27"/>
      <c r="C210" s="27" t="s">
        <v>163</v>
      </c>
      <c r="D210" s="17"/>
      <c r="E210" s="14"/>
      <c r="F210" s="17">
        <v>120</v>
      </c>
      <c r="G210" s="18"/>
      <c r="H210" s="35"/>
    </row>
    <row r="211" spans="1:9" x14ac:dyDescent="0.3">
      <c r="A211" s="27"/>
      <c r="B211" s="27"/>
      <c r="C211" s="27" t="s">
        <v>164</v>
      </c>
      <c r="D211" s="17"/>
      <c r="E211" s="14"/>
      <c r="F211" s="17"/>
      <c r="G211" s="18"/>
      <c r="H211" s="35"/>
    </row>
    <row r="212" spans="1:9" x14ac:dyDescent="0.3">
      <c r="A212" s="27"/>
      <c r="B212" s="27"/>
      <c r="C212" s="27" t="s">
        <v>165</v>
      </c>
      <c r="D212" s="17"/>
      <c r="E212" s="14"/>
      <c r="F212" s="17"/>
      <c r="G212" s="18"/>
      <c r="H212" s="35">
        <v>665</v>
      </c>
    </row>
    <row r="213" spans="1:9" x14ac:dyDescent="0.3">
      <c r="A213" s="27"/>
      <c r="B213" s="27"/>
      <c r="C213" s="27" t="s">
        <v>166</v>
      </c>
      <c r="D213" s="17"/>
      <c r="E213" s="14"/>
      <c r="F213" s="17"/>
      <c r="G213" s="18"/>
      <c r="H213" s="35"/>
    </row>
    <row r="214" spans="1:9" x14ac:dyDescent="0.3">
      <c r="A214" s="27"/>
      <c r="B214" s="27"/>
      <c r="C214" s="27" t="s">
        <v>242</v>
      </c>
      <c r="D214" s="17"/>
      <c r="E214" s="14"/>
      <c r="F214" s="17"/>
      <c r="G214" s="18"/>
      <c r="H214" s="35"/>
    </row>
    <row r="215" spans="1:9" x14ac:dyDescent="0.3">
      <c r="A215" s="27"/>
      <c r="B215" s="27"/>
      <c r="C215" s="27" t="s">
        <v>167</v>
      </c>
      <c r="D215" s="17"/>
      <c r="E215" s="14"/>
      <c r="F215" s="17"/>
      <c r="G215" s="18"/>
      <c r="H215" s="35"/>
    </row>
    <row r="216" spans="1:9" x14ac:dyDescent="0.3">
      <c r="A216" s="27"/>
      <c r="B216" s="27"/>
      <c r="C216" s="27" t="s">
        <v>168</v>
      </c>
      <c r="D216" s="17"/>
      <c r="E216" s="14"/>
      <c r="F216" s="41"/>
      <c r="G216" s="18"/>
      <c r="H216" s="42"/>
    </row>
    <row r="217" spans="1:9" x14ac:dyDescent="0.3">
      <c r="A217" s="27"/>
      <c r="B217" s="27"/>
      <c r="C217" s="27" t="s">
        <v>192</v>
      </c>
      <c r="D217" s="23"/>
      <c r="E217" s="14"/>
      <c r="F217" s="23">
        <f>SUM(F191:F216)</f>
        <v>5480</v>
      </c>
      <c r="G217" s="18"/>
      <c r="H217" s="43">
        <f>SUM(H191:H216)</f>
        <v>2576.3500000000004</v>
      </c>
    </row>
    <row r="218" spans="1:9" x14ac:dyDescent="0.3">
      <c r="A218" s="27"/>
      <c r="B218" s="27"/>
      <c r="C218" s="27" t="s">
        <v>266</v>
      </c>
      <c r="D218" s="49" t="s">
        <v>267</v>
      </c>
      <c r="E218" s="14"/>
      <c r="F218" s="23"/>
      <c r="G218" s="18"/>
      <c r="H218" s="43">
        <v>1828.65</v>
      </c>
      <c r="I218" s="66" t="s">
        <v>268</v>
      </c>
    </row>
    <row r="219" spans="1:9" x14ac:dyDescent="0.3">
      <c r="A219" s="27"/>
      <c r="B219" s="27"/>
      <c r="C219" s="27"/>
      <c r="D219" s="17"/>
      <c r="E219" s="14"/>
      <c r="F219" s="17"/>
      <c r="G219" s="18"/>
      <c r="H219" s="13"/>
    </row>
    <row r="220" spans="1:9" x14ac:dyDescent="0.3">
      <c r="A220" s="27" t="s">
        <v>3</v>
      </c>
      <c r="B220" s="27" t="s">
        <v>169</v>
      </c>
      <c r="C220" s="27" t="s">
        <v>65</v>
      </c>
      <c r="D220" s="17"/>
      <c r="E220" s="14"/>
      <c r="F220" s="17"/>
      <c r="G220" s="18"/>
      <c r="H220" s="13"/>
    </row>
    <row r="221" spans="1:9" x14ac:dyDescent="0.3">
      <c r="A221" s="27"/>
      <c r="B221" s="27"/>
      <c r="C221" s="27" t="s">
        <v>170</v>
      </c>
      <c r="D221" s="17"/>
      <c r="E221" s="14"/>
      <c r="F221" s="17">
        <v>5658</v>
      </c>
      <c r="G221" s="18"/>
      <c r="H221" s="13"/>
    </row>
    <row r="222" spans="1:9" x14ac:dyDescent="0.3">
      <c r="A222" s="27"/>
      <c r="B222" s="27"/>
      <c r="C222" s="27" t="s">
        <v>171</v>
      </c>
      <c r="D222" s="23"/>
      <c r="E222" s="14"/>
      <c r="F222" s="23">
        <v>3335</v>
      </c>
      <c r="G222" s="18"/>
      <c r="H222" s="43"/>
    </row>
    <row r="223" spans="1:9" x14ac:dyDescent="0.3">
      <c r="A223" s="27"/>
      <c r="B223" s="27"/>
      <c r="C223" s="27" t="s">
        <v>172</v>
      </c>
      <c r="D223" s="17"/>
      <c r="E223" s="14"/>
      <c r="F223" s="17">
        <v>250</v>
      </c>
      <c r="G223" s="18"/>
      <c r="H223" s="43"/>
    </row>
    <row r="224" spans="1:9" x14ac:dyDescent="0.3">
      <c r="A224" s="27"/>
      <c r="B224" s="27"/>
      <c r="C224" s="27" t="s">
        <v>173</v>
      </c>
      <c r="D224" s="17"/>
      <c r="E224" s="14"/>
      <c r="F224" s="17">
        <v>100</v>
      </c>
      <c r="G224" s="18"/>
      <c r="H224" s="43"/>
    </row>
    <row r="225" spans="1:8" x14ac:dyDescent="0.3">
      <c r="A225" s="27"/>
      <c r="B225" s="27"/>
      <c r="C225" s="27" t="s">
        <v>174</v>
      </c>
      <c r="D225" s="23"/>
      <c r="E225" s="14"/>
      <c r="F225" s="23"/>
      <c r="G225" s="18"/>
      <c r="H225" s="43"/>
    </row>
    <row r="226" spans="1:8" x14ac:dyDescent="0.3">
      <c r="A226" s="27"/>
      <c r="B226" s="27"/>
      <c r="C226" s="27" t="s">
        <v>175</v>
      </c>
      <c r="D226" s="23"/>
      <c r="E226" s="14"/>
      <c r="F226" s="23">
        <v>200</v>
      </c>
      <c r="G226" s="18"/>
      <c r="H226" s="35"/>
    </row>
    <row r="227" spans="1:8" x14ac:dyDescent="0.3">
      <c r="A227" s="27"/>
      <c r="B227" s="27"/>
      <c r="C227" s="27" t="s">
        <v>176</v>
      </c>
      <c r="D227" s="17"/>
      <c r="E227" s="14"/>
      <c r="F227" s="17"/>
      <c r="G227" s="18"/>
      <c r="H227" s="36"/>
    </row>
    <row r="228" spans="1:8" x14ac:dyDescent="0.3">
      <c r="A228" s="27"/>
      <c r="B228" s="27"/>
      <c r="C228" s="27" t="s">
        <v>177</v>
      </c>
      <c r="D228" s="17"/>
      <c r="E228" s="14"/>
      <c r="F228" s="17">
        <v>100</v>
      </c>
      <c r="G228" s="18"/>
      <c r="H228" s="35"/>
    </row>
    <row r="229" spans="1:8" x14ac:dyDescent="0.3">
      <c r="A229" s="27"/>
      <c r="B229" s="27"/>
      <c r="C229" s="27" t="s">
        <v>178</v>
      </c>
      <c r="D229" s="17"/>
      <c r="E229" s="14"/>
      <c r="F229" s="17">
        <v>50</v>
      </c>
      <c r="G229" s="18"/>
      <c r="H229" s="35"/>
    </row>
    <row r="230" spans="1:8" x14ac:dyDescent="0.3">
      <c r="A230" s="27"/>
      <c r="B230" s="27"/>
      <c r="C230" s="27" t="s">
        <v>179</v>
      </c>
      <c r="D230" s="17"/>
      <c r="E230" s="14"/>
      <c r="F230" s="17"/>
      <c r="G230" s="18"/>
      <c r="H230" s="36"/>
    </row>
    <row r="231" spans="1:8" x14ac:dyDescent="0.3">
      <c r="A231" s="27"/>
      <c r="B231" s="27"/>
      <c r="C231" s="27" t="s">
        <v>180</v>
      </c>
      <c r="D231" s="17"/>
      <c r="E231" s="14"/>
      <c r="F231" s="17">
        <v>75</v>
      </c>
      <c r="G231" s="18"/>
      <c r="H231" s="36"/>
    </row>
    <row r="232" spans="1:8" x14ac:dyDescent="0.3">
      <c r="A232" s="27"/>
      <c r="B232" s="27"/>
      <c r="C232" s="27" t="s">
        <v>181</v>
      </c>
      <c r="D232" s="17"/>
      <c r="E232" s="14"/>
      <c r="F232" s="17">
        <v>15</v>
      </c>
      <c r="G232" s="18"/>
      <c r="H232" s="35"/>
    </row>
    <row r="233" spans="1:8" x14ac:dyDescent="0.3">
      <c r="A233" s="27"/>
      <c r="B233" s="27"/>
      <c r="C233" s="27" t="s">
        <v>182</v>
      </c>
      <c r="D233" s="17"/>
      <c r="E233" s="14"/>
      <c r="F233" s="17">
        <v>200</v>
      </c>
      <c r="G233" s="18"/>
      <c r="H233" s="35"/>
    </row>
    <row r="234" spans="1:8" x14ac:dyDescent="0.3">
      <c r="A234" s="27"/>
      <c r="B234" s="27"/>
      <c r="C234" s="27" t="s">
        <v>183</v>
      </c>
      <c r="D234" s="17"/>
      <c r="E234" s="14"/>
      <c r="F234" s="17">
        <v>27</v>
      </c>
      <c r="G234" s="18"/>
      <c r="H234" s="35"/>
    </row>
    <row r="235" spans="1:8" x14ac:dyDescent="0.3">
      <c r="A235" s="27"/>
      <c r="B235" s="27"/>
      <c r="C235" s="27" t="s">
        <v>184</v>
      </c>
      <c r="D235" s="17"/>
      <c r="E235" s="14"/>
      <c r="F235" s="17"/>
      <c r="G235" s="18"/>
      <c r="H235" s="35"/>
    </row>
    <row r="236" spans="1:8" x14ac:dyDescent="0.3">
      <c r="A236" s="27"/>
      <c r="B236" s="27"/>
      <c r="C236" s="27" t="s">
        <v>185</v>
      </c>
      <c r="D236" s="17"/>
      <c r="E236" s="14"/>
      <c r="F236" s="17"/>
      <c r="G236" s="18"/>
      <c r="H236" s="35"/>
    </row>
    <row r="237" spans="1:8" x14ac:dyDescent="0.3">
      <c r="A237" s="27"/>
      <c r="B237" s="27"/>
      <c r="C237" s="27" t="s">
        <v>186</v>
      </c>
      <c r="D237" s="17"/>
      <c r="E237" s="14"/>
      <c r="F237" s="17">
        <v>100</v>
      </c>
      <c r="G237" s="18"/>
      <c r="H237" s="35"/>
    </row>
    <row r="238" spans="1:8" x14ac:dyDescent="0.3">
      <c r="A238" s="27"/>
      <c r="B238" s="27"/>
      <c r="C238" s="27" t="s">
        <v>187</v>
      </c>
      <c r="D238" s="17"/>
      <c r="E238" s="14"/>
      <c r="F238" s="17">
        <v>30</v>
      </c>
      <c r="G238" s="18"/>
      <c r="H238" s="35"/>
    </row>
    <row r="239" spans="1:8" x14ac:dyDescent="0.3">
      <c r="A239" s="27"/>
      <c r="B239" s="27"/>
      <c r="C239" s="27" t="s">
        <v>188</v>
      </c>
      <c r="D239" s="17"/>
      <c r="E239" s="14"/>
      <c r="F239" s="17"/>
      <c r="G239" s="18"/>
      <c r="H239" s="35"/>
    </row>
    <row r="240" spans="1:8" x14ac:dyDescent="0.3">
      <c r="A240" s="27"/>
      <c r="B240" s="27"/>
      <c r="C240" s="27" t="s">
        <v>189</v>
      </c>
      <c r="D240" s="17"/>
      <c r="E240" s="14"/>
      <c r="F240" s="41"/>
      <c r="G240" s="18"/>
      <c r="H240" s="42"/>
    </row>
    <row r="241" spans="1:8" x14ac:dyDescent="0.3">
      <c r="A241" s="27"/>
      <c r="B241" s="27"/>
      <c r="C241" s="27"/>
      <c r="D241" s="17"/>
      <c r="E241" s="14"/>
      <c r="F241" s="17">
        <f>SUM(F221:F240)</f>
        <v>10140</v>
      </c>
      <c r="G241" s="18"/>
      <c r="H241" s="37">
        <f>SUM(H238:H240)</f>
        <v>0</v>
      </c>
    </row>
    <row r="242" spans="1:8" x14ac:dyDescent="0.3">
      <c r="A242" s="27"/>
      <c r="B242" s="27"/>
      <c r="C242" s="27"/>
      <c r="D242" s="22"/>
      <c r="E242" s="4"/>
      <c r="F242" s="22"/>
      <c r="G242" s="18"/>
      <c r="H242" s="36"/>
    </row>
    <row r="243" spans="1:8" ht="15" thickBot="1" x14ac:dyDescent="0.35">
      <c r="A243" s="27"/>
      <c r="B243" s="27"/>
      <c r="C243" s="27" t="s">
        <v>190</v>
      </c>
      <c r="D243" s="22"/>
      <c r="E243" s="4"/>
      <c r="F243" s="20">
        <f>SUM(F217,F241)</f>
        <v>15620</v>
      </c>
      <c r="G243" s="17"/>
      <c r="H243" s="38">
        <f>SUM(H217,H241)</f>
        <v>2576.3500000000004</v>
      </c>
    </row>
    <row r="244" spans="1:8" ht="15" thickTop="1" x14ac:dyDescent="0.3">
      <c r="A244" s="27"/>
      <c r="B244" s="27"/>
      <c r="C244" s="27"/>
      <c r="D244" s="22"/>
      <c r="E244" s="4"/>
      <c r="F244" s="23"/>
      <c r="G244" s="17"/>
      <c r="H244" s="43"/>
    </row>
    <row r="245" spans="1:8" x14ac:dyDescent="0.3">
      <c r="A245" s="27"/>
      <c r="B245" s="27"/>
      <c r="C245" s="27"/>
      <c r="D245" s="22"/>
      <c r="E245" s="4"/>
      <c r="F245" s="23"/>
      <c r="G245" s="17"/>
      <c r="H245" s="43"/>
    </row>
    <row r="246" spans="1:8" x14ac:dyDescent="0.3">
      <c r="A246" s="27"/>
      <c r="B246" s="27"/>
      <c r="C246" s="27" t="s">
        <v>247</v>
      </c>
      <c r="D246" s="22"/>
      <c r="E246" s="4"/>
      <c r="F246" s="23"/>
      <c r="G246" s="17"/>
      <c r="H246" s="43"/>
    </row>
    <row r="247" spans="1:8" x14ac:dyDescent="0.3">
      <c r="A247" s="27"/>
      <c r="B247" s="27"/>
      <c r="C247" s="27"/>
      <c r="D247" s="22"/>
      <c r="E247" s="4"/>
      <c r="F247" s="22"/>
      <c r="G247" s="18"/>
      <c r="H247" s="36"/>
    </row>
    <row r="248" spans="1:8" x14ac:dyDescent="0.3">
      <c r="A248" s="27"/>
      <c r="B248" s="27"/>
      <c r="C248" s="27" t="s">
        <v>191</v>
      </c>
      <c r="D248" s="22"/>
      <c r="E248" s="4"/>
      <c r="F248" s="23">
        <f>SUM(F61)</f>
        <v>15956</v>
      </c>
      <c r="G248" s="17"/>
      <c r="H248" s="35">
        <f>SUM(H61)</f>
        <v>25154.19</v>
      </c>
    </row>
    <row r="249" spans="1:8" x14ac:dyDescent="0.3">
      <c r="A249" s="27"/>
      <c r="B249" s="27"/>
      <c r="C249" s="27" t="s">
        <v>114</v>
      </c>
      <c r="D249" s="22"/>
      <c r="E249" s="4"/>
      <c r="F249" s="41">
        <f>SUM(F186)</f>
        <v>15620</v>
      </c>
      <c r="G249" s="17"/>
      <c r="H249" s="42">
        <f>SUM(H186)</f>
        <v>4405</v>
      </c>
    </row>
    <row r="250" spans="1:8" x14ac:dyDescent="0.3">
      <c r="A250" s="27"/>
      <c r="B250" s="27"/>
      <c r="C250" s="27"/>
      <c r="D250" s="22"/>
      <c r="E250" s="4"/>
      <c r="F250" s="23">
        <f>SUM(F248:F249)</f>
        <v>31576</v>
      </c>
      <c r="G250" s="17"/>
      <c r="H250" s="23">
        <f>SUM(H248:H249)</f>
        <v>29559.19</v>
      </c>
    </row>
    <row r="251" spans="1:8" x14ac:dyDescent="0.3">
      <c r="A251" s="27"/>
      <c r="B251" s="27"/>
      <c r="C251" s="27"/>
      <c r="D251" s="22"/>
      <c r="E251" s="4"/>
      <c r="F251" s="23"/>
      <c r="G251" s="17"/>
      <c r="H251" s="35"/>
    </row>
    <row r="252" spans="1:8" x14ac:dyDescent="0.3">
      <c r="A252" s="27"/>
      <c r="B252" s="27"/>
      <c r="C252" s="27" t="s">
        <v>210</v>
      </c>
      <c r="D252" s="22"/>
      <c r="E252" s="4"/>
      <c r="F252" s="23">
        <f>SUM(F151)</f>
        <v>17456</v>
      </c>
      <c r="G252" s="17"/>
      <c r="H252" s="35">
        <f>SUM(H151)</f>
        <v>18712.93</v>
      </c>
    </row>
    <row r="253" spans="1:8" x14ac:dyDescent="0.3">
      <c r="A253" s="27"/>
      <c r="B253" s="27"/>
      <c r="C253" s="27" t="s">
        <v>142</v>
      </c>
      <c r="D253" s="22"/>
      <c r="E253" s="4"/>
      <c r="F253" s="41">
        <f>SUM(F243)</f>
        <v>15620</v>
      </c>
      <c r="G253" s="17"/>
      <c r="H253" s="42">
        <f>SUM(H243)</f>
        <v>2576.3500000000004</v>
      </c>
    </row>
    <row r="254" spans="1:8" x14ac:dyDescent="0.3">
      <c r="A254" s="27"/>
      <c r="B254" s="27"/>
      <c r="C254" s="27"/>
      <c r="D254" s="25"/>
      <c r="E254" s="1"/>
      <c r="F254" s="49">
        <f>SUM(F252:F253)</f>
        <v>33076</v>
      </c>
      <c r="G254" s="17"/>
      <c r="H254" s="35">
        <f>SUM(H252:H253)</f>
        <v>21289.279999999999</v>
      </c>
    </row>
    <row r="255" spans="1:8" x14ac:dyDescent="0.3">
      <c r="A255" s="27"/>
      <c r="B255" s="27"/>
      <c r="C255" s="27"/>
      <c r="D255" s="25"/>
      <c r="E255" s="1"/>
      <c r="F255" s="49"/>
      <c r="G255" s="17"/>
      <c r="H255" s="35"/>
    </row>
    <row r="256" spans="1:8" x14ac:dyDescent="0.3">
      <c r="A256" s="27"/>
      <c r="B256" s="27"/>
      <c r="C256" s="27" t="s">
        <v>193</v>
      </c>
      <c r="D256" s="25"/>
      <c r="E256" s="1"/>
      <c r="F256" s="49"/>
      <c r="G256" s="17"/>
      <c r="H256" s="35"/>
    </row>
    <row r="257" spans="1:9" x14ac:dyDescent="0.3">
      <c r="A257" s="27"/>
      <c r="B257" s="27"/>
      <c r="C257" s="27" t="s">
        <v>246</v>
      </c>
      <c r="D257" s="25"/>
      <c r="E257" s="1"/>
      <c r="F257" s="49">
        <v>-1500</v>
      </c>
      <c r="G257" s="17"/>
      <c r="H257" s="35">
        <f>SUM(H250-H254)</f>
        <v>8269.91</v>
      </c>
    </row>
    <row r="258" spans="1:9" x14ac:dyDescent="0.3">
      <c r="A258" s="27"/>
      <c r="B258" s="27"/>
      <c r="C258" s="29"/>
      <c r="D258" s="30"/>
      <c r="F258" s="53" t="s">
        <v>194</v>
      </c>
      <c r="G258" s="18"/>
      <c r="H258" s="54" t="s">
        <v>209</v>
      </c>
    </row>
    <row r="259" spans="1:9" x14ac:dyDescent="0.3">
      <c r="A259" s="27"/>
      <c r="B259" s="27"/>
      <c r="C259" s="29"/>
      <c r="D259" s="30"/>
      <c r="F259" s="30"/>
      <c r="G259" s="18"/>
      <c r="H259" s="34"/>
    </row>
    <row r="260" spans="1:9" x14ac:dyDescent="0.3">
      <c r="A260" s="27"/>
      <c r="B260" s="27"/>
      <c r="C260" s="29"/>
      <c r="D260" s="30"/>
      <c r="F260" s="53" t="s">
        <v>195</v>
      </c>
      <c r="G260" s="27"/>
      <c r="H260" s="54"/>
      <c r="I260" s="54"/>
    </row>
    <row r="261" spans="1:9" s="5" customFormat="1" x14ac:dyDescent="0.3">
      <c r="A261" s="27"/>
      <c r="B261" s="27"/>
      <c r="C261" s="29"/>
      <c r="D261" s="30"/>
      <c r="E261" s="9"/>
      <c r="F261" s="30" t="s">
        <v>196</v>
      </c>
      <c r="G261" s="27" t="s">
        <v>248</v>
      </c>
      <c r="H261" s="28"/>
    </row>
    <row r="262" spans="1:9" x14ac:dyDescent="0.3">
      <c r="A262" s="29"/>
      <c r="B262" s="29"/>
      <c r="C262" s="29" t="s">
        <v>197</v>
      </c>
      <c r="D262" s="30"/>
      <c r="F262" s="30"/>
      <c r="G262" s="30"/>
      <c r="H262" s="34"/>
    </row>
    <row r="263" spans="1:9" x14ac:dyDescent="0.3">
      <c r="A263" s="29"/>
      <c r="B263" s="29"/>
      <c r="C263" s="29" t="s">
        <v>256</v>
      </c>
      <c r="D263" s="35">
        <v>30683.74</v>
      </c>
      <c r="F263" s="30"/>
      <c r="G263" s="30"/>
      <c r="H263" s="34"/>
    </row>
    <row r="264" spans="1:9" x14ac:dyDescent="0.3">
      <c r="A264" s="29"/>
      <c r="B264" s="29"/>
      <c r="C264" s="29" t="s">
        <v>257</v>
      </c>
      <c r="D264" s="43">
        <v>24931.85</v>
      </c>
      <c r="F264" s="30"/>
      <c r="G264" s="30"/>
      <c r="H264" s="34"/>
    </row>
    <row r="265" spans="1:9" x14ac:dyDescent="0.3">
      <c r="A265" s="29"/>
      <c r="B265" s="29"/>
      <c r="C265" s="29" t="s">
        <v>258</v>
      </c>
      <c r="D265" s="64">
        <v>21656.17</v>
      </c>
      <c r="F265" s="30"/>
      <c r="G265" s="30"/>
      <c r="H265" s="34"/>
    </row>
    <row r="266" spans="1:9" x14ac:dyDescent="0.3">
      <c r="A266" s="29"/>
      <c r="B266" s="29"/>
      <c r="C266" s="29" t="s">
        <v>259</v>
      </c>
      <c r="D266" s="35">
        <f>SUM(D263+D264-D265)</f>
        <v>33959.42</v>
      </c>
      <c r="F266" s="30"/>
      <c r="G266" s="30"/>
      <c r="H266" s="34"/>
    </row>
    <row r="267" spans="1:9" x14ac:dyDescent="0.3">
      <c r="A267" s="29"/>
      <c r="B267" s="29"/>
      <c r="C267" s="29" t="s">
        <v>260</v>
      </c>
      <c r="D267" s="35">
        <v>4150</v>
      </c>
      <c r="F267" s="30"/>
      <c r="G267" s="30"/>
      <c r="H267" s="34"/>
    </row>
    <row r="268" spans="1:9" x14ac:dyDescent="0.3">
      <c r="A268" s="29"/>
      <c r="B268" s="29"/>
      <c r="C268" s="29" t="s">
        <v>261</v>
      </c>
      <c r="D268" s="35">
        <v>203</v>
      </c>
      <c r="F268" s="30"/>
      <c r="G268" s="30"/>
      <c r="H268" s="34"/>
    </row>
    <row r="269" spans="1:9" x14ac:dyDescent="0.3">
      <c r="A269" s="29"/>
      <c r="B269" s="29"/>
      <c r="C269" s="29" t="s">
        <v>262</v>
      </c>
      <c r="D269" s="61">
        <v>8769.4699999999993</v>
      </c>
      <c r="F269" s="30" t="s">
        <v>263</v>
      </c>
      <c r="G269" s="30"/>
      <c r="H269" s="34"/>
    </row>
    <row r="270" spans="1:9" ht="15" thickBot="1" x14ac:dyDescent="0.35">
      <c r="A270" s="29"/>
      <c r="B270" s="29"/>
      <c r="C270" s="29" t="s">
        <v>249</v>
      </c>
      <c r="D270" s="38">
        <v>29542.95</v>
      </c>
      <c r="F270" s="30"/>
      <c r="G270" s="30"/>
      <c r="H270" s="34"/>
    </row>
    <row r="271" spans="1:9" ht="15" thickTop="1" x14ac:dyDescent="0.3">
      <c r="A271" s="29"/>
      <c r="B271" s="29"/>
      <c r="C271" s="29"/>
      <c r="D271" s="43"/>
      <c r="F271" s="30"/>
      <c r="G271" s="30"/>
      <c r="H271" s="34"/>
    </row>
    <row r="272" spans="1:9" x14ac:dyDescent="0.3">
      <c r="A272" s="29"/>
      <c r="B272" s="29"/>
      <c r="C272" s="29" t="s">
        <v>250</v>
      </c>
      <c r="D272" s="40"/>
      <c r="F272" s="30"/>
      <c r="G272" s="30"/>
      <c r="H272" s="34"/>
    </row>
    <row r="273" spans="1:8" x14ac:dyDescent="0.3">
      <c r="A273" s="29"/>
      <c r="B273" s="29"/>
      <c r="C273" s="29" t="s">
        <v>251</v>
      </c>
      <c r="D273" s="62">
        <v>3389</v>
      </c>
      <c r="F273" s="30"/>
      <c r="G273" s="30"/>
      <c r="H273" s="34"/>
    </row>
    <row r="274" spans="1:8" x14ac:dyDescent="0.3">
      <c r="A274" s="29"/>
      <c r="B274" s="29"/>
      <c r="C274" s="29" t="s">
        <v>252</v>
      </c>
      <c r="D274" s="62">
        <v>3228.65</v>
      </c>
      <c r="F274" s="30"/>
      <c r="G274" s="30"/>
      <c r="H274" s="34"/>
    </row>
    <row r="275" spans="1:8" x14ac:dyDescent="0.3">
      <c r="A275" s="29"/>
      <c r="B275" s="29"/>
      <c r="C275" s="29" t="s">
        <v>253</v>
      </c>
      <c r="D275" s="63">
        <v>2151.8200000000002</v>
      </c>
      <c r="F275" s="30"/>
      <c r="G275" s="30"/>
      <c r="H275" s="34"/>
    </row>
    <row r="276" spans="1:8" x14ac:dyDescent="0.3">
      <c r="A276" s="29"/>
      <c r="B276" s="29"/>
      <c r="C276" s="29"/>
      <c r="D276" s="62">
        <f>SUM(D273:D275)</f>
        <v>8769.4699999999993</v>
      </c>
      <c r="F276" s="30"/>
      <c r="G276" s="30"/>
      <c r="H276" s="34"/>
    </row>
    <row r="277" spans="1:8" x14ac:dyDescent="0.3">
      <c r="A277" s="29"/>
      <c r="B277" s="29"/>
      <c r="C277" s="29"/>
      <c r="D277" s="62"/>
      <c r="F277" s="30"/>
      <c r="G277" s="30"/>
      <c r="H277" s="34"/>
    </row>
    <row r="278" spans="1:8" x14ac:dyDescent="0.3">
      <c r="A278" s="29"/>
      <c r="B278" s="29"/>
      <c r="C278" s="67" t="s">
        <v>272</v>
      </c>
      <c r="D278" s="62"/>
      <c r="F278" s="30"/>
      <c r="G278" s="30"/>
      <c r="H278" s="34"/>
    </row>
    <row r="279" spans="1:8" x14ac:dyDescent="0.3">
      <c r="A279" s="29"/>
      <c r="B279" s="29" t="s">
        <v>269</v>
      </c>
      <c r="C279" s="29"/>
      <c r="D279" s="62"/>
      <c r="F279" s="30"/>
      <c r="G279" s="30"/>
      <c r="H279" s="34"/>
    </row>
    <row r="280" spans="1:8" x14ac:dyDescent="0.3">
      <c r="A280" s="29"/>
      <c r="B280" s="29"/>
      <c r="C280" s="29" t="s">
        <v>270</v>
      </c>
      <c r="D280" s="62"/>
      <c r="F280" s="30"/>
      <c r="G280" s="30"/>
      <c r="H280" s="34"/>
    </row>
    <row r="281" spans="1:8" x14ac:dyDescent="0.3">
      <c r="A281" s="29"/>
      <c r="B281" s="29"/>
      <c r="C281" s="29" t="s">
        <v>271</v>
      </c>
      <c r="D281" s="62"/>
      <c r="F281" s="30"/>
      <c r="G281" s="30"/>
      <c r="H281" s="34"/>
    </row>
    <row r="282" spans="1:8" x14ac:dyDescent="0.3">
      <c r="A282" s="29"/>
      <c r="B282" s="29"/>
      <c r="C282" s="29"/>
      <c r="D282" s="62"/>
      <c r="F282" s="30"/>
      <c r="G282" s="30"/>
      <c r="H282" s="34"/>
    </row>
    <row r="283" spans="1:8" x14ac:dyDescent="0.3">
      <c r="A283" s="29"/>
      <c r="B283" s="29"/>
      <c r="C283" s="29" t="s">
        <v>273</v>
      </c>
      <c r="D283" s="62"/>
      <c r="F283" s="30"/>
      <c r="G283" s="30"/>
      <c r="H283" s="34"/>
    </row>
    <row r="284" spans="1:8" x14ac:dyDescent="0.3">
      <c r="A284" s="29"/>
      <c r="B284" s="29"/>
      <c r="C284" s="29"/>
      <c r="D284" s="62"/>
      <c r="F284" s="30"/>
      <c r="G284" s="30"/>
      <c r="H284" s="34"/>
    </row>
    <row r="285" spans="1:8" x14ac:dyDescent="0.3">
      <c r="A285" s="29"/>
      <c r="B285" s="29"/>
      <c r="C285" s="29" t="s">
        <v>274</v>
      </c>
      <c r="D285" s="62"/>
      <c r="F285" s="30"/>
      <c r="G285" s="30"/>
      <c r="H285" s="34"/>
    </row>
    <row r="286" spans="1:8" x14ac:dyDescent="0.3">
      <c r="A286" s="29"/>
      <c r="B286" s="29"/>
      <c r="C286" s="29"/>
      <c r="D286" s="43"/>
      <c r="F286" s="30"/>
      <c r="G286" s="30"/>
      <c r="H286" s="34"/>
    </row>
    <row r="287" spans="1:8" x14ac:dyDescent="0.3">
      <c r="A287" s="29"/>
      <c r="B287" s="29"/>
      <c r="C287" s="29"/>
      <c r="D287" s="43"/>
      <c r="F287" s="30"/>
      <c r="G287" s="30"/>
      <c r="H287" s="34"/>
    </row>
    <row r="288" spans="1:8" x14ac:dyDescent="0.3">
      <c r="A288" s="29"/>
      <c r="B288" s="29"/>
      <c r="C288" s="29"/>
      <c r="D288" s="43"/>
      <c r="F288" s="30"/>
      <c r="G288" s="30"/>
      <c r="H288" s="34"/>
    </row>
    <row r="289" spans="1:8" x14ac:dyDescent="0.3">
      <c r="A289" s="29"/>
      <c r="B289" s="29"/>
      <c r="C289" s="29"/>
      <c r="D289" s="43"/>
      <c r="F289" s="30"/>
      <c r="G289" s="30"/>
      <c r="H289" s="34"/>
    </row>
    <row r="290" spans="1:8" x14ac:dyDescent="0.3">
      <c r="A290" s="29"/>
      <c r="B290" s="29"/>
      <c r="C290" s="29"/>
      <c r="D290" s="43"/>
      <c r="F290" s="30"/>
      <c r="G290" s="30"/>
      <c r="H290" s="34"/>
    </row>
    <row r="291" spans="1:8" ht="15.6" x14ac:dyDescent="0.4">
      <c r="A291" s="29"/>
      <c r="B291" s="29"/>
      <c r="C291" s="29" t="s">
        <v>206</v>
      </c>
      <c r="D291" s="43"/>
      <c r="F291" s="30"/>
      <c r="G291" s="30"/>
      <c r="H291" s="65">
        <v>29542.95</v>
      </c>
    </row>
    <row r="292" spans="1:8" ht="16.2" x14ac:dyDescent="0.45">
      <c r="A292" s="29"/>
      <c r="B292" s="29"/>
      <c r="C292" s="29"/>
      <c r="D292" s="40"/>
      <c r="F292" s="30"/>
      <c r="G292" s="30"/>
      <c r="H292" s="51"/>
    </row>
    <row r="293" spans="1:8" ht="16.2" x14ac:dyDescent="0.45">
      <c r="A293" s="29"/>
      <c r="B293" s="29"/>
      <c r="C293" s="29" t="s">
        <v>255</v>
      </c>
      <c r="D293" s="40"/>
      <c r="F293" s="30"/>
      <c r="G293" s="30"/>
      <c r="H293" s="51"/>
    </row>
    <row r="294" spans="1:8" ht="16.2" x14ac:dyDescent="0.45">
      <c r="A294" s="29"/>
      <c r="B294" s="29"/>
      <c r="C294" s="29"/>
      <c r="D294" s="40"/>
      <c r="F294" s="30"/>
      <c r="G294" s="30"/>
      <c r="H294" s="51"/>
    </row>
    <row r="295" spans="1:8" ht="16.2" x14ac:dyDescent="0.45">
      <c r="A295" s="29"/>
      <c r="B295" s="29"/>
      <c r="C295" s="29" t="s">
        <v>36</v>
      </c>
      <c r="F295" s="35">
        <v>57430.65</v>
      </c>
      <c r="G295" s="30"/>
      <c r="H295" s="51"/>
    </row>
    <row r="296" spans="1:8" ht="16.2" x14ac:dyDescent="0.45">
      <c r="A296" s="29"/>
      <c r="B296" s="29"/>
      <c r="C296" s="29" t="s">
        <v>198</v>
      </c>
      <c r="F296" s="35">
        <v>1800.44</v>
      </c>
      <c r="G296" s="30"/>
      <c r="H296" s="51"/>
    </row>
    <row r="297" spans="1:8" ht="16.2" x14ac:dyDescent="0.45">
      <c r="A297" s="29"/>
      <c r="B297" s="29"/>
      <c r="C297" s="29" t="s">
        <v>199</v>
      </c>
      <c r="F297" s="35">
        <v>349.62</v>
      </c>
      <c r="G297" s="30"/>
      <c r="H297" s="51"/>
    </row>
    <row r="298" spans="1:8" ht="16.2" x14ac:dyDescent="0.45">
      <c r="A298" s="29"/>
      <c r="B298" s="29"/>
      <c r="C298" s="29" t="s">
        <v>200</v>
      </c>
      <c r="F298" s="35">
        <v>500</v>
      </c>
      <c r="G298" s="30"/>
      <c r="H298" s="51"/>
    </row>
    <row r="299" spans="1:8" ht="16.2" x14ac:dyDescent="0.45">
      <c r="A299" s="29"/>
      <c r="B299" s="29"/>
      <c r="C299" s="29" t="s">
        <v>201</v>
      </c>
      <c r="F299" s="35">
        <v>500</v>
      </c>
      <c r="G299" s="30"/>
      <c r="H299" s="51"/>
    </row>
    <row r="300" spans="1:8" ht="16.2" x14ac:dyDescent="0.45">
      <c r="A300" s="29"/>
      <c r="B300" s="29"/>
      <c r="C300" s="29" t="s">
        <v>9</v>
      </c>
      <c r="F300" s="35">
        <v>16895.66</v>
      </c>
      <c r="G300" s="30"/>
      <c r="H300" s="51"/>
    </row>
    <row r="301" spans="1:8" ht="16.2" x14ac:dyDescent="0.45">
      <c r="A301" s="29"/>
      <c r="B301" s="29"/>
      <c r="C301" s="29" t="s">
        <v>202</v>
      </c>
      <c r="F301" s="35">
        <v>6955.31</v>
      </c>
      <c r="G301" s="30"/>
      <c r="H301" s="51"/>
    </row>
    <row r="302" spans="1:8" ht="16.2" x14ac:dyDescent="0.45">
      <c r="A302" s="29"/>
      <c r="B302" s="29"/>
      <c r="C302" s="29" t="s">
        <v>203</v>
      </c>
      <c r="D302" s="35"/>
      <c r="F302" s="35">
        <v>1000</v>
      </c>
      <c r="G302" s="30"/>
      <c r="H302" s="51"/>
    </row>
    <row r="303" spans="1:8" ht="16.2" x14ac:dyDescent="0.45">
      <c r="A303" s="29"/>
      <c r="B303" s="29"/>
      <c r="C303" s="29" t="s">
        <v>204</v>
      </c>
      <c r="D303" s="35"/>
      <c r="F303" s="35">
        <v>1000</v>
      </c>
      <c r="G303" s="30"/>
      <c r="H303" s="51"/>
    </row>
    <row r="304" spans="1:8" ht="16.2" x14ac:dyDescent="0.45">
      <c r="A304" s="29"/>
      <c r="B304" s="29"/>
      <c r="C304" s="29" t="s">
        <v>205</v>
      </c>
      <c r="D304" s="35"/>
      <c r="F304" s="35">
        <v>23036.240000000002</v>
      </c>
      <c r="G304" s="30"/>
      <c r="H304" s="51"/>
    </row>
    <row r="305" spans="1:8" ht="16.2" x14ac:dyDescent="0.45">
      <c r="A305" s="29"/>
      <c r="B305" s="29"/>
      <c r="C305" s="29" t="s">
        <v>31</v>
      </c>
      <c r="D305" s="35"/>
      <c r="F305" s="35"/>
      <c r="G305" s="30"/>
      <c r="H305" s="51"/>
    </row>
    <row r="306" spans="1:8" ht="15.6" x14ac:dyDescent="0.4">
      <c r="A306" s="29"/>
      <c r="B306" s="29"/>
      <c r="C306" s="29" t="s">
        <v>207</v>
      </c>
      <c r="D306" s="35"/>
      <c r="F306" s="50"/>
      <c r="G306" s="30"/>
      <c r="H306" s="56">
        <f>SUM(F295:F305)</f>
        <v>109467.92000000001</v>
      </c>
    </row>
    <row r="307" spans="1:8" ht="16.2" thickBot="1" x14ac:dyDescent="0.45">
      <c r="A307" s="29"/>
      <c r="B307" s="29"/>
      <c r="C307" s="29"/>
      <c r="D307" s="52" t="s">
        <v>208</v>
      </c>
      <c r="F307" s="30"/>
      <c r="G307" s="30"/>
      <c r="H307" s="57">
        <f>SUM(H291:H306)</f>
        <v>139010.87000000002</v>
      </c>
    </row>
    <row r="308" spans="1:8" ht="15" thickTop="1" x14ac:dyDescent="0.3">
      <c r="A308" s="29"/>
      <c r="B308" s="29"/>
      <c r="C308" s="29"/>
      <c r="D308" s="35"/>
      <c r="F308" s="30"/>
      <c r="G308" s="30"/>
      <c r="H308" s="34"/>
    </row>
    <row r="309" spans="1:8" x14ac:dyDescent="0.3">
      <c r="A309" s="29"/>
      <c r="B309" s="29"/>
      <c r="C309" s="31"/>
      <c r="D309" s="43"/>
      <c r="F309" s="30"/>
      <c r="G309" s="30"/>
      <c r="H309" s="34"/>
    </row>
    <row r="310" spans="1:8" x14ac:dyDescent="0.3">
      <c r="A310" s="29"/>
      <c r="B310" s="29"/>
      <c r="C310" s="29"/>
      <c r="D310" s="30"/>
      <c r="F310" s="30"/>
      <c r="G310" s="30"/>
      <c r="H310" s="34"/>
    </row>
    <row r="311" spans="1:8" x14ac:dyDescent="0.3">
      <c r="A311" s="29"/>
      <c r="B311" s="29"/>
      <c r="C311" s="29"/>
      <c r="D311" s="30"/>
      <c r="F311" s="26"/>
      <c r="G311" s="26"/>
      <c r="H311" s="24"/>
    </row>
    <row r="312" spans="1:8" x14ac:dyDescent="0.3">
      <c r="A312" s="29"/>
      <c r="B312" s="29"/>
      <c r="C312" s="29"/>
      <c r="D312" s="62"/>
    </row>
    <row r="313" spans="1:8" x14ac:dyDescent="0.3">
      <c r="A313" s="29"/>
      <c r="B313" s="29"/>
    </row>
    <row r="314" spans="1:8" x14ac:dyDescent="0.3">
      <c r="A314" s="29"/>
      <c r="B314" s="29"/>
    </row>
    <row r="315" spans="1:8" x14ac:dyDescent="0.3">
      <c r="A315" s="29"/>
      <c r="B315" s="29"/>
    </row>
    <row r="316" spans="1:8" x14ac:dyDescent="0.3">
      <c r="A316" s="29"/>
      <c r="B316" s="29"/>
    </row>
    <row r="317" spans="1:8" x14ac:dyDescent="0.3">
      <c r="A317" s="29"/>
      <c r="B317" s="29"/>
    </row>
    <row r="318" spans="1:8" x14ac:dyDescent="0.3">
      <c r="A318" s="29"/>
      <c r="B318" s="29"/>
      <c r="C318" s="29"/>
      <c r="D318" s="30"/>
    </row>
  </sheetData>
  <pageMargins left="0.7" right="0.7" top="0.75" bottom="0.75" header="0.3" footer="0.3"/>
  <pageSetup orientation="landscape" r:id="rId1"/>
  <headerFooter>
    <oddHeader>&amp;C&amp;"Arial,Bold"&amp;12 ALABAMA  DISTRICT, PILOT INTERNATIONAL
&amp;14Financial Statement
&amp;10 July 1, 2020 through June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45720</xdr:colOff>
                <xdr:row>3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45720</xdr:colOff>
                <xdr:row>3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F1FF8-20CD-4463-A167-475ABB86F330}">
  <dimension ref="C1:H47"/>
  <sheetViews>
    <sheetView workbookViewId="0">
      <selection activeCell="H47" sqref="H47"/>
    </sheetView>
  </sheetViews>
  <sheetFormatPr defaultRowHeight="14.4" x14ac:dyDescent="0.3"/>
  <cols>
    <col min="1" max="1" width="8.44140625" customWidth="1"/>
    <col min="2" max="2" width="4.33203125" customWidth="1"/>
    <col min="3" max="3" width="41.44140625" customWidth="1"/>
    <col min="4" max="4" width="4.6640625" hidden="1" customWidth="1"/>
    <col min="5" max="5" width="2.109375" customWidth="1"/>
    <col min="6" max="6" width="14.5546875" customWidth="1"/>
    <col min="7" max="7" width="3.6640625" customWidth="1"/>
    <col min="8" max="8" width="14" customWidth="1"/>
  </cols>
  <sheetData>
    <row r="1" spans="3:8" x14ac:dyDescent="0.3">
      <c r="C1" s="54" t="s">
        <v>130</v>
      </c>
    </row>
    <row r="2" spans="3:8" x14ac:dyDescent="0.3">
      <c r="C2" t="s">
        <v>116</v>
      </c>
      <c r="F2" s="59">
        <v>4800</v>
      </c>
      <c r="H2" s="59">
        <v>4055</v>
      </c>
    </row>
    <row r="3" spans="3:8" x14ac:dyDescent="0.3">
      <c r="C3" t="s">
        <v>117</v>
      </c>
      <c r="F3" s="59"/>
      <c r="H3" s="59"/>
    </row>
    <row r="4" spans="3:8" x14ac:dyDescent="0.3">
      <c r="C4" t="s">
        <v>118</v>
      </c>
      <c r="F4" s="59">
        <v>350</v>
      </c>
      <c r="H4" s="59">
        <v>40</v>
      </c>
    </row>
    <row r="5" spans="3:8" x14ac:dyDescent="0.3">
      <c r="C5" t="s">
        <v>119</v>
      </c>
      <c r="F5" s="59"/>
      <c r="H5" s="59"/>
    </row>
    <row r="6" spans="3:8" x14ac:dyDescent="0.3">
      <c r="C6" t="s">
        <v>120</v>
      </c>
      <c r="F6" s="59">
        <v>120</v>
      </c>
      <c r="H6" s="59">
        <v>135</v>
      </c>
    </row>
    <row r="7" spans="3:8" x14ac:dyDescent="0.3">
      <c r="C7" t="s">
        <v>121</v>
      </c>
      <c r="F7" s="59"/>
      <c r="H7" s="59"/>
    </row>
    <row r="8" spans="3:8" x14ac:dyDescent="0.3">
      <c r="C8" t="s">
        <v>122</v>
      </c>
      <c r="F8" s="59">
        <v>140</v>
      </c>
      <c r="H8" s="59">
        <v>140</v>
      </c>
    </row>
    <row r="9" spans="3:8" x14ac:dyDescent="0.3">
      <c r="C9" t="s">
        <v>123</v>
      </c>
      <c r="F9" s="59">
        <v>35</v>
      </c>
      <c r="H9" s="59">
        <v>35</v>
      </c>
    </row>
    <row r="10" spans="3:8" x14ac:dyDescent="0.3">
      <c r="C10" t="s">
        <v>124</v>
      </c>
      <c r="F10" s="59">
        <v>35</v>
      </c>
      <c r="H10" s="59"/>
    </row>
    <row r="11" spans="3:8" x14ac:dyDescent="0.3">
      <c r="C11" t="s">
        <v>127</v>
      </c>
      <c r="F11" s="60"/>
      <c r="H11" s="60"/>
    </row>
    <row r="12" spans="3:8" x14ac:dyDescent="0.3">
      <c r="C12" s="54" t="s">
        <v>227</v>
      </c>
      <c r="F12" s="59">
        <v>5480</v>
      </c>
      <c r="H12" s="59">
        <v>4405</v>
      </c>
    </row>
    <row r="14" spans="3:8" x14ac:dyDescent="0.3">
      <c r="C14" s="54" t="s">
        <v>143</v>
      </c>
    </row>
    <row r="15" spans="3:8" x14ac:dyDescent="0.3">
      <c r="C15" t="s">
        <v>58</v>
      </c>
      <c r="F15" s="59">
        <v>140</v>
      </c>
      <c r="G15" s="59"/>
      <c r="H15" s="59">
        <v>140</v>
      </c>
    </row>
    <row r="16" spans="3:8" x14ac:dyDescent="0.3">
      <c r="C16" t="s">
        <v>59</v>
      </c>
      <c r="F16" s="59">
        <v>298</v>
      </c>
      <c r="G16" s="59"/>
      <c r="H16" s="59">
        <v>127.6</v>
      </c>
    </row>
    <row r="17" spans="3:8" x14ac:dyDescent="0.3">
      <c r="C17" t="s">
        <v>60</v>
      </c>
      <c r="F17" s="59"/>
      <c r="G17" s="59"/>
      <c r="H17" s="59"/>
    </row>
    <row r="18" spans="3:8" x14ac:dyDescent="0.3">
      <c r="C18" t="s">
        <v>61</v>
      </c>
      <c r="F18" s="59">
        <v>315</v>
      </c>
      <c r="G18" s="59"/>
      <c r="H18" s="59">
        <v>271.95999999999998</v>
      </c>
    </row>
    <row r="19" spans="3:8" x14ac:dyDescent="0.3">
      <c r="C19" t="s">
        <v>62</v>
      </c>
      <c r="F19" s="59">
        <v>35</v>
      </c>
      <c r="G19" s="59"/>
      <c r="H19" s="59">
        <v>35</v>
      </c>
    </row>
    <row r="20" spans="3:8" x14ac:dyDescent="0.3">
      <c r="C20" t="s">
        <v>63</v>
      </c>
      <c r="F20" s="59">
        <v>35</v>
      </c>
      <c r="G20" s="59"/>
      <c r="H20" s="59"/>
    </row>
    <row r="21" spans="3:8" x14ac:dyDescent="0.3">
      <c r="C21" t="s">
        <v>64</v>
      </c>
      <c r="F21" s="59">
        <v>35</v>
      </c>
      <c r="G21" s="59"/>
      <c r="H21" s="59">
        <v>35</v>
      </c>
    </row>
    <row r="22" spans="3:8" x14ac:dyDescent="0.3">
      <c r="C22" t="s">
        <v>144</v>
      </c>
      <c r="F22" s="59"/>
      <c r="G22" s="59"/>
      <c r="H22" s="59"/>
    </row>
    <row r="23" spans="3:8" x14ac:dyDescent="0.3">
      <c r="C23" t="s">
        <v>145</v>
      </c>
      <c r="F23" s="59">
        <v>2880</v>
      </c>
      <c r="G23" s="59"/>
      <c r="H23" s="59">
        <v>1388.97</v>
      </c>
    </row>
    <row r="24" spans="3:8" x14ac:dyDescent="0.3">
      <c r="C24" t="s">
        <v>146</v>
      </c>
      <c r="F24" s="59"/>
      <c r="G24" s="59"/>
      <c r="H24" s="59"/>
    </row>
    <row r="25" spans="3:8" x14ac:dyDescent="0.3">
      <c r="C25" t="s">
        <v>147</v>
      </c>
      <c r="F25" s="59">
        <v>484</v>
      </c>
      <c r="G25" s="59"/>
      <c r="H25" s="59"/>
    </row>
    <row r="26" spans="3:8" x14ac:dyDescent="0.3">
      <c r="C26" t="s">
        <v>148</v>
      </c>
      <c r="F26" s="59">
        <v>200</v>
      </c>
      <c r="G26" s="59"/>
      <c r="H26" s="59"/>
    </row>
    <row r="27" spans="3:8" x14ac:dyDescent="0.3">
      <c r="C27" t="s">
        <v>149</v>
      </c>
      <c r="F27" s="59">
        <v>100</v>
      </c>
      <c r="G27" s="59"/>
      <c r="H27" s="59"/>
    </row>
    <row r="28" spans="3:8" x14ac:dyDescent="0.3">
      <c r="C28" t="s">
        <v>150</v>
      </c>
      <c r="F28" s="59"/>
      <c r="G28" s="59"/>
      <c r="H28" s="59"/>
    </row>
    <row r="29" spans="3:8" x14ac:dyDescent="0.3">
      <c r="C29" t="s">
        <v>151</v>
      </c>
      <c r="F29" s="59">
        <v>100</v>
      </c>
      <c r="G29" s="59"/>
      <c r="H29" s="59">
        <v>62.16</v>
      </c>
    </row>
    <row r="30" spans="3:8" x14ac:dyDescent="0.3">
      <c r="C30" t="s">
        <v>152</v>
      </c>
      <c r="F30" s="59"/>
      <c r="G30" s="59"/>
      <c r="H30" s="59"/>
    </row>
    <row r="31" spans="3:8" x14ac:dyDescent="0.3">
      <c r="C31" t="s">
        <v>153</v>
      </c>
      <c r="F31" s="59">
        <v>100</v>
      </c>
      <c r="G31" s="59"/>
      <c r="H31" s="59"/>
    </row>
    <row r="32" spans="3:8" x14ac:dyDescent="0.3">
      <c r="C32" t="s">
        <v>154</v>
      </c>
      <c r="F32" s="59">
        <v>300</v>
      </c>
      <c r="G32" s="59"/>
      <c r="H32" s="59">
        <v>300</v>
      </c>
    </row>
    <row r="33" spans="3:8" x14ac:dyDescent="0.3">
      <c r="C33" t="s">
        <v>155</v>
      </c>
      <c r="F33" s="59"/>
      <c r="G33" s="59"/>
      <c r="H33" s="59"/>
    </row>
    <row r="34" spans="3:8" x14ac:dyDescent="0.3">
      <c r="C34" t="s">
        <v>156</v>
      </c>
      <c r="F34" s="59">
        <v>125</v>
      </c>
      <c r="G34" s="59"/>
      <c r="H34" s="59">
        <v>60.22</v>
      </c>
    </row>
    <row r="35" spans="3:8" x14ac:dyDescent="0.3">
      <c r="C35" t="s">
        <v>157</v>
      </c>
      <c r="F35" s="59">
        <v>100</v>
      </c>
      <c r="G35" s="59"/>
      <c r="H35" s="59"/>
    </row>
    <row r="36" spans="3:8" x14ac:dyDescent="0.3">
      <c r="C36" t="s">
        <v>158</v>
      </c>
      <c r="F36" s="59">
        <v>100</v>
      </c>
      <c r="G36" s="59"/>
      <c r="H36" s="59"/>
    </row>
    <row r="37" spans="3:8" x14ac:dyDescent="0.3">
      <c r="C37" t="s">
        <v>159</v>
      </c>
      <c r="F37" s="59">
        <v>300</v>
      </c>
      <c r="G37" s="59"/>
      <c r="H37" s="59">
        <v>100</v>
      </c>
    </row>
    <row r="38" spans="3:8" x14ac:dyDescent="0.3">
      <c r="C38" t="s">
        <v>160</v>
      </c>
      <c r="F38" s="59"/>
      <c r="G38" s="59"/>
      <c r="H38" s="59"/>
    </row>
    <row r="39" spans="3:8" x14ac:dyDescent="0.3">
      <c r="C39" t="s">
        <v>161</v>
      </c>
      <c r="F39" s="59">
        <v>400</v>
      </c>
      <c r="G39" s="59"/>
      <c r="H39" s="59"/>
    </row>
    <row r="40" spans="3:8" x14ac:dyDescent="0.3">
      <c r="C40" t="s">
        <v>162</v>
      </c>
      <c r="F40" s="59">
        <v>171</v>
      </c>
      <c r="G40" s="59"/>
      <c r="H40" s="59"/>
    </row>
    <row r="41" spans="3:8" x14ac:dyDescent="0.3">
      <c r="C41" t="s">
        <v>163</v>
      </c>
      <c r="F41" s="59">
        <v>120</v>
      </c>
      <c r="G41" s="59"/>
      <c r="H41" s="59"/>
    </row>
    <row r="42" spans="3:8" x14ac:dyDescent="0.3">
      <c r="C42" t="s">
        <v>164</v>
      </c>
      <c r="F42" s="59"/>
      <c r="G42" s="59"/>
      <c r="H42" s="59"/>
    </row>
    <row r="43" spans="3:8" x14ac:dyDescent="0.3">
      <c r="C43" t="s">
        <v>165</v>
      </c>
      <c r="F43" s="59"/>
      <c r="G43" s="59"/>
      <c r="H43" s="59">
        <v>665</v>
      </c>
    </row>
    <row r="44" spans="3:8" x14ac:dyDescent="0.3">
      <c r="C44" t="s">
        <v>166</v>
      </c>
      <c r="F44" s="60"/>
      <c r="G44" s="59"/>
      <c r="H44" s="60"/>
    </row>
    <row r="45" spans="3:8" x14ac:dyDescent="0.3">
      <c r="C45" s="54" t="s">
        <v>192</v>
      </c>
      <c r="F45" s="59">
        <f>SUM(F15:F44)</f>
        <v>6338</v>
      </c>
      <c r="G45" s="59"/>
      <c r="H45" s="59">
        <f>SUM(H15:H44)</f>
        <v>3185.91</v>
      </c>
    </row>
    <row r="47" spans="3:8" x14ac:dyDescent="0.3">
      <c r="F47" t="s">
        <v>241</v>
      </c>
      <c r="H47" s="59">
        <f>SUM(H12-H45)</f>
        <v>1219.0900000000001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QuickBooks Export Tips</vt:lpstr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Chandler</dc:creator>
  <cp:lastModifiedBy>Janice Laptop</cp:lastModifiedBy>
  <cp:lastPrinted>2021-07-29T06:54:11Z</cp:lastPrinted>
  <dcterms:created xsi:type="dcterms:W3CDTF">2018-01-16T21:24:51Z</dcterms:created>
  <dcterms:modified xsi:type="dcterms:W3CDTF">2021-07-30T14:37:56Z</dcterms:modified>
</cp:coreProperties>
</file>